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30" windowWidth="27315" windowHeight="11010"/>
  </bookViews>
  <sheets>
    <sheet name="на 01.03.2025" sheetId="1" r:id="rId1"/>
  </sheets>
  <definedNames>
    <definedName name="Z_3A62FDFE_B33F_4285_AF26_B946B57D89E5_.wvu.Rows" localSheetId="0" hidden="1">'на 01.03.2025'!#REF!,'на 01.03.2025'!$37:$37,'на 01.03.2025'!#REF!,'на 01.03.2025'!$90:$93,'на 01.03.2025'!$104:$104,'на 01.03.2025'!#REF!,'на 01.03.2025'!#REF!</definedName>
    <definedName name="Z_5F4BDBB1_E645_4516_8FC8_7D1E2AFE448F_.wvu.Rows" localSheetId="0" hidden="1">'на 01.03.2025'!#REF!,'на 01.03.2025'!$37:$37,'на 01.03.2025'!#REF!,'на 01.03.2025'!#REF!,'на 01.03.2025'!$90:$93,'на 01.03.2025'!$104:$104,'на 01.03.2025'!#REF!</definedName>
    <definedName name="Z_791A6B44_A126_477F_8F66_87C81269CCAF_.wvu.Rows" localSheetId="0" hidden="1">'на 01.03.2025'!#REF!,'на 01.03.2025'!#REF!,'на 01.03.2025'!#REF!</definedName>
    <definedName name="Z_929FDB8F_E881_4391_AFBA_8453BF0DB0C3_.wvu.PrintArea" localSheetId="0" hidden="1">'на 01.03.2025'!$B$1:$E$109</definedName>
    <definedName name="Z_929FDB8F_E881_4391_AFBA_8453BF0DB0C3_.wvu.Rows" localSheetId="0" hidden="1">'на 01.03.2025'!#REF!,'на 01.03.2025'!#REF!</definedName>
    <definedName name="Z_941B9BCB_D95B_4828_B060_DECC595C9511_.wvu.Rows" localSheetId="0" hidden="1">'на 01.03.2025'!#REF!,'на 01.03.2025'!$31:$31,'на 01.03.2025'!$37:$37,'на 01.03.2025'!$44:$44,'на 01.03.2025'!#REF!,'на 01.03.2025'!#REF!,'на 01.03.2025'!#REF!,'на 01.03.2025'!$90:$93,'на 01.03.2025'!$103:$104,'на 01.03.2025'!#REF!</definedName>
    <definedName name="Z_AD8B40E3_4B89_443C_9ACF_B6D22B3A77E7_.wvu.Rows" localSheetId="0" hidden="1">'на 01.03.2025'!#REF!,'на 01.03.2025'!$31:$31,'на 01.03.2025'!$37:$37,'на 01.03.2025'!$44:$44,'на 01.03.2025'!#REF!,'на 01.03.2025'!#REF!,'на 01.03.2025'!#REF!,'на 01.03.2025'!$90:$93,'на 01.03.2025'!$103:$104,'на 01.03.2025'!#REF!</definedName>
    <definedName name="Z_AFEF4DE1_67D6_48C6_A8C8_B9E9198BBD0E_.wvu.PrintArea" localSheetId="0" hidden="1">'на 01.03.2025'!$B$1:$E$109</definedName>
    <definedName name="Z_BAFDA3B8_7206_4013_B98A_464FD1E587E1_.wvu.PrintArea" localSheetId="0" hidden="1">'на 01.03.2025'!$A$1:$E$109</definedName>
    <definedName name="Z_BAFDA3B8_7206_4013_B98A_464FD1E587E1_.wvu.Rows" localSheetId="0" hidden="1">'на 01.03.2025'!$63:$63</definedName>
    <definedName name="Z_CAE69FAB_AFBE_4188_8F32_69E048226F14_.wvu.PrintArea" localSheetId="0" hidden="1">'на 01.03.2025'!$A$1:$E$109</definedName>
    <definedName name="Z_D2DF83CF_573E_4A86_A4BE_5A992E023C65_.wvu.Rows" localSheetId="0" hidden="1">'на 01.03.2025'!#REF!,'на 01.03.2025'!#REF!,'на 01.03.2025'!#REF!</definedName>
    <definedName name="Z_E2CE03E0_A708_4616_8DFD_0910D1C70A9E_.wvu.Rows" localSheetId="0" hidden="1">'на 01.03.2025'!#REF!,'на 01.03.2025'!#REF!,'на 01.03.2025'!#REF!</definedName>
    <definedName name="Z_E6F394BB_DB4B_47AB_A066_DC195B03AE3E_.wvu.Rows" localSheetId="0" hidden="1">'на 01.03.2025'!#REF!,'на 01.03.2025'!$37:$37,'на 01.03.2025'!#REF!,'на 01.03.2025'!#REF!,'на 01.03.2025'!#REF!,'на 01.03.2025'!#REF!,'на 01.03.2025'!$90:$93,'на 01.03.2025'!$102:$102,'на 01.03.2025'!#REF!,'на 01.03.2025'!#REF!,'на 01.03.2025'!#REF!</definedName>
    <definedName name="Z_E8991B2E_0E9F_48F3_A4D6_3B340ABE8C8E_.wvu.Rows" localSheetId="0" hidden="1">'на 01.03.2025'!$37:$37,'на 01.03.2025'!#REF!</definedName>
    <definedName name="Z_F385514D_10E2_4F02_BC23_DB9B134ACC31_.wvu.PrintArea" localSheetId="0" hidden="1">'на 01.03.2025'!$B$1:$E$109</definedName>
    <definedName name="Z_F59D258D_974D_4B2B_B7CC_86B99245EC3C_.wvu.PrintArea" localSheetId="0" hidden="1">'на 01.03.2025'!$A$1:$E$109</definedName>
    <definedName name="Z_F59D258D_974D_4B2B_B7CC_86B99245EC3C_.wvu.Rows" localSheetId="0" hidden="1">'на 01.03.2025'!#REF!,'на 01.03.2025'!$31:$31,'на 01.03.2025'!$37:$37,'на 01.03.2025'!$44:$44,'на 01.03.2025'!#REF!,'на 01.03.2025'!#REF!,'на 01.03.2025'!#REF!,'на 01.03.2025'!$90:$93,'на 01.03.2025'!$104:$104,'на 01.03.2025'!#REF!,'на 01.03.2025'!#REF!</definedName>
    <definedName name="Z_F8542D9D_A523_4F6F_8CFE_9BA4BA3D5B88_.wvu.Rows" localSheetId="0" hidden="1">'на 01.03.2025'!$37:$37,'на 01.03.2025'!$90:$93,'на 01.03.2025'!$104:$104,'на 01.03.2025'!#REF!</definedName>
    <definedName name="Z_FAFBB87E_73E9_461E_A4E8_A0EB3259EED0_.wvu.PrintArea" localSheetId="0" hidden="1">'на 01.03.2025'!$A$1:$E$109</definedName>
    <definedName name="Z_FAFBB87E_73E9_461E_A4E8_A0EB3259EED0_.wvu.Rows" localSheetId="0" hidden="1">'на 01.03.2025'!#REF!,'на 01.03.2025'!$37:$37,'на 01.03.2025'!$90:$93,'на 01.03.2025'!$104:$104,'на 01.03.2025'!#REF!</definedName>
    <definedName name="_xlnm.Print_Area" localSheetId="0">'на 01.03.2025'!$A$1:$E$109</definedName>
  </definedNames>
  <calcPr calcId="145621"/>
</workbook>
</file>

<file path=xl/calcChain.xml><?xml version="1.0" encoding="utf-8"?>
<calcChain xmlns="http://schemas.openxmlformats.org/spreadsheetml/2006/main">
  <c r="D106" i="1" l="1"/>
  <c r="C106" i="1"/>
  <c r="D105" i="1"/>
  <c r="D103" i="1"/>
  <c r="D99" i="1"/>
  <c r="C99" i="1"/>
  <c r="D95" i="1"/>
  <c r="C95" i="1"/>
  <c r="D91" i="1"/>
  <c r="C91" i="1"/>
  <c r="D87" i="1"/>
  <c r="C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5" i="1"/>
  <c r="E44" i="1"/>
  <c r="E43" i="1"/>
  <c r="E42" i="1"/>
  <c r="E41" i="1"/>
  <c r="E40" i="1"/>
  <c r="D36" i="1"/>
  <c r="C36" i="1"/>
  <c r="E32" i="1"/>
  <c r="E31" i="1"/>
  <c r="E30" i="1"/>
  <c r="E29" i="1"/>
  <c r="E28" i="1"/>
  <c r="E27" i="1"/>
  <c r="E26" i="1"/>
  <c r="E25" i="1"/>
  <c r="E24" i="1"/>
  <c r="E23" i="1"/>
  <c r="E22" i="1"/>
  <c r="E21" i="1"/>
  <c r="E19" i="1"/>
  <c r="E18" i="1"/>
  <c r="E17" i="1"/>
  <c r="E16" i="1"/>
  <c r="E15" i="1"/>
  <c r="E13" i="1"/>
  <c r="E12" i="1"/>
  <c r="E11" i="1"/>
  <c r="E10" i="1"/>
  <c r="E9" i="1"/>
  <c r="E8" i="1"/>
  <c r="E7" i="1"/>
  <c r="E6" i="1"/>
  <c r="C89" i="1" l="1"/>
  <c r="C109" i="1"/>
  <c r="D89" i="1"/>
  <c r="D109" i="1"/>
  <c r="E36" i="1"/>
  <c r="E87" i="1"/>
</calcChain>
</file>

<file path=xl/sharedStrings.xml><?xml version="1.0" encoding="utf-8"?>
<sst xmlns="http://schemas.openxmlformats.org/spreadsheetml/2006/main" count="166" uniqueCount="153">
  <si>
    <t xml:space="preserve">                           Сведения об исполнении бюджета г. Красноярска на 01.03.2025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</si>
  <si>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</si>
  <si>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</si>
  <si>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</si>
  <si>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01.03.2025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</si>
  <si>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</si>
  <si>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</si>
  <si>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</si>
  <si>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</si>
  <si>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</si>
  <si>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</si>
  <si>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</si>
  <si>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</si>
  <si>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</si>
  <si>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</si>
  <si>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-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</si>
  <si>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</si>
  <si>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</si>
  <si>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</si>
  <si>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</si>
  <si>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</si>
  <si>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</si>
  <si>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</si>
  <si>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</si>
  <si>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</si>
  <si>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</si>
  <si>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</si>
  <si>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</si>
  <si>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</si>
  <si>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</si>
  <si>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</si>
  <si>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</si>
  <si>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</si>
  <si>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</si>
  <si>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БЕЗВОЗМЕЗДНЫЕ ПОСТУПЛЕНИЯ ОТ ГОСУДАРСТВЕННЫХ (МУНИЦИПАЛЬНЫХ) ОРГАНИЗАЦИЙ</t>
  </si>
  <si>
    <t>2.19</t>
  </si>
  <si>
    <t>Возврат остатков субсидий, субвенций и иных межбюджетных трансфертов, имеющих целевое назначение, прошлых лет</t>
  </si>
  <si>
    <t>2.18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</si>
  <si>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</si>
  <si>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</si>
  <si>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</si>
  <si>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</si>
  <si>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</si>
  <si>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</si>
  <si>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</si>
  <si>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</si>
  <si>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</si>
  <si>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</si>
  <si>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органов исполнительной власти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</si>
  <si>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</si>
  <si>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</si>
  <si>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</si>
  <si>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</si>
  <si>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</si>
  <si>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</si>
  <si>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</si>
  <si>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</si>
  <si>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</si>
  <si>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</si>
  <si>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</si>
  <si>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</si>
  <si>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</si>
  <si>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</si>
  <si>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</si>
  <si>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</si>
  <si>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</si>
  <si>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</si>
  <si>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</si>
  <si>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</si>
  <si>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</si>
  <si>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</si>
  <si>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</si>
  <si>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</si>
  <si>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</si>
  <si>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</si>
  <si>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</si>
  <si>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</si>
  <si>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</si>
  <si>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</si>
  <si>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</si>
  <si>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</si>
  <si>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</si>
  <si>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</si>
  <si>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</si>
  <si>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</si>
  <si>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</si>
  <si>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</si>
  <si>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</si>
  <si>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</si>
  <si>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</si>
  <si>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</si>
  <si>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</si>
  <si>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</si>
  <si>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</si>
  <si>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</si>
  <si>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</si>
  <si>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</si>
  <si>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</si>
  <si>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</si>
  <si>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</si>
  <si>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</si>
  <si>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</si>
  <si>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</si>
  <si>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</si>
  <si>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</si>
  <si>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</si>
  <si>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</si>
  <si>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</si>
  <si>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</si>
  <si>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</si>
  <si>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</si>
  <si>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</si>
  <si>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</si>
  <si>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</si>
  <si>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</si>
  <si>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</si>
  <si>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</si>
  <si>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</si>
  <si>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</si>
  <si>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</si>
  <si>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</si>
  <si>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</si>
  <si>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</si>
  <si>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</si>
  <si>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</si>
  <si>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</si>
  <si>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</si>
  <si>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</si>
  <si>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</si>
  <si>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</si>
  <si>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</si>
  <si>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</si>
  <si>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</si>
  <si>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</si>
  <si>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</si>
  <si>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</si>
  <si>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ПРЕВЫШЕНИЕ ДОХОДОВ НАД РАСХОДАМИ (ДЕФИЦИТ) ИЛИ (ПРОФИЦИТ)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</si>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</sst>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8" fillId="2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164" fontId="12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78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4" customHeight="1" x14ac:dyDescent="0.25">
      <c r="A6" s="14"/>
      <c r="B6" s="19" t="s">
        <v>6</v>
      </c>
      <c r="C6" s="20">
        <v>39069823.296120003</v>
      </c>
      <c r="D6" s="20">
        <v>3418809.0886599999</v>
      </c>
      <c r="E6" s="21">
        <f>D6/C6</f>
        <v>8.7505107528846174E-2</v>
      </c>
      <c r="F6" s="9"/>
      <c r="G6" s="9"/>
      <c r="H6" s="9"/>
      <c r="I6" s="9"/>
      <c r="J6" s="9"/>
      <c r="K6" s="9"/>
      <c r="L6" s="9"/>
      <c r="M6" s="9"/>
    </row>
    <row r="7" spans="1:13" ht="24" customHeight="1" x14ac:dyDescent="0.25">
      <c r="A7" s="14"/>
      <c r="B7" s="22" t="s">
        <v>7</v>
      </c>
      <c r="C7" s="20">
        <v>25281556.510000002</v>
      </c>
      <c r="D7" s="20">
        <v>2442766.26229</v>
      </c>
      <c r="E7" s="21">
        <f t="shared" ref="E7:E36" si="0">D7/C7</f>
        <v>9.6622463151102872E-2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14"/>
      <c r="B8" s="23" t="s">
        <v>8</v>
      </c>
      <c r="C8" s="24">
        <v>4642558.9000000004</v>
      </c>
      <c r="D8" s="24">
        <v>323651.89913999999</v>
      </c>
      <c r="E8" s="25">
        <f t="shared" si="0"/>
        <v>6.9714118035206829E-2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14"/>
      <c r="B9" s="23" t="s">
        <v>9</v>
      </c>
      <c r="C9" s="24">
        <v>20638997.609999999</v>
      </c>
      <c r="D9" s="24">
        <v>2119114.3631500001</v>
      </c>
      <c r="E9" s="25">
        <f t="shared" si="0"/>
        <v>0.10267525599805523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14"/>
      <c r="B10" s="26" t="s">
        <v>10</v>
      </c>
      <c r="C10" s="20">
        <v>1618817.57</v>
      </c>
      <c r="D10" s="20">
        <v>172522.70577999999</v>
      </c>
      <c r="E10" s="21">
        <f t="shared" si="0"/>
        <v>0.10657328470928319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14"/>
      <c r="B11" s="22" t="s">
        <v>11</v>
      </c>
      <c r="C11" s="20">
        <v>8786784.9000000004</v>
      </c>
      <c r="D11" s="20">
        <v>325211.82774000004</v>
      </c>
      <c r="E11" s="21">
        <f t="shared" si="0"/>
        <v>3.7011470229571686E-2</v>
      </c>
      <c r="F11" s="9"/>
      <c r="G11" s="9"/>
      <c r="H11" s="9"/>
      <c r="I11" s="9"/>
      <c r="J11" s="9"/>
      <c r="K11" s="9"/>
      <c r="L11" s="9"/>
      <c r="M11" s="9"/>
    </row>
    <row r="12" spans="1:13" ht="24" customHeight="1" x14ac:dyDescent="0.25">
      <c r="A12" s="14"/>
      <c r="B12" s="23" t="s">
        <v>12</v>
      </c>
      <c r="C12" s="24">
        <v>7984065.29</v>
      </c>
      <c r="D12" s="24">
        <v>64269.240939999996</v>
      </c>
      <c r="E12" s="25">
        <f t="shared" si="0"/>
        <v>8.0496887995764373E-3</v>
      </c>
      <c r="F12" s="9"/>
      <c r="G12" s="8"/>
      <c r="H12" s="9"/>
      <c r="I12" s="9"/>
      <c r="J12" s="9"/>
      <c r="K12" s="9"/>
      <c r="L12" s="9"/>
      <c r="M12" s="9"/>
    </row>
    <row r="13" spans="1:13" ht="24" customHeight="1" x14ac:dyDescent="0.25">
      <c r="A13" s="14"/>
      <c r="B13" s="27" t="s">
        <v>13</v>
      </c>
      <c r="C13" s="24">
        <v>1147.3699999999999</v>
      </c>
      <c r="D13" s="24">
        <v>132.47951</v>
      </c>
      <c r="E13" s="25">
        <f t="shared" si="0"/>
        <v>0.11546363422435658</v>
      </c>
      <c r="F13" s="9"/>
      <c r="G13" s="9"/>
      <c r="H13" s="9"/>
      <c r="I13" s="9"/>
      <c r="J13" s="9"/>
      <c r="K13" s="9"/>
      <c r="L13" s="9"/>
      <c r="M13" s="9"/>
    </row>
    <row r="14" spans="1:13" ht="24" customHeight="1" x14ac:dyDescent="0.25">
      <c r="A14" s="14"/>
      <c r="B14" s="23" t="s">
        <v>14</v>
      </c>
      <c r="C14" s="24">
        <v>5694.33</v>
      </c>
      <c r="D14" s="28">
        <v>-30.586950000000002</v>
      </c>
      <c r="E14" s="25" t="s">
        <v>15</v>
      </c>
      <c r="F14" s="9"/>
      <c r="G14" s="9"/>
      <c r="H14" s="9"/>
      <c r="I14" s="9"/>
      <c r="J14" s="9"/>
      <c r="K14" s="9"/>
      <c r="L14" s="9"/>
      <c r="M14" s="9"/>
    </row>
    <row r="15" spans="1:13" ht="36.950000000000003" customHeight="1" x14ac:dyDescent="0.25">
      <c r="A15" s="14"/>
      <c r="B15" s="29" t="s">
        <v>16</v>
      </c>
      <c r="C15" s="30">
        <v>795877.91</v>
      </c>
      <c r="D15" s="30">
        <v>260840.69424000001</v>
      </c>
      <c r="E15" s="25">
        <f t="shared" si="0"/>
        <v>0.32773958287144822</v>
      </c>
      <c r="F15" s="9"/>
      <c r="G15" s="9"/>
      <c r="H15" s="9"/>
      <c r="I15" s="9"/>
      <c r="J15" s="9"/>
      <c r="K15" s="9"/>
      <c r="L15" s="9"/>
      <c r="M15" s="9"/>
    </row>
    <row r="16" spans="1:13" ht="24" customHeight="1" x14ac:dyDescent="0.25">
      <c r="A16" s="14"/>
      <c r="B16" s="22" t="s">
        <v>17</v>
      </c>
      <c r="C16" s="20">
        <v>1355880.38</v>
      </c>
      <c r="D16" s="20">
        <v>155763.39380000002</v>
      </c>
      <c r="E16" s="21">
        <f t="shared" si="0"/>
        <v>0.11487989360831376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14"/>
      <c r="B17" s="23" t="s">
        <v>18</v>
      </c>
      <c r="C17" s="24">
        <v>519300.26</v>
      </c>
      <c r="D17" s="24">
        <v>22919.867699999999</v>
      </c>
      <c r="E17" s="25">
        <f t="shared" si="0"/>
        <v>4.413606051343013E-2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14"/>
      <c r="B18" s="23" t="s">
        <v>19</v>
      </c>
      <c r="C18" s="24">
        <v>836580.12</v>
      </c>
      <c r="D18" s="24">
        <v>132843.52609999999</v>
      </c>
      <c r="E18" s="25">
        <f t="shared" si="0"/>
        <v>0.15879354878765226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14"/>
      <c r="B19" s="22" t="s">
        <v>20</v>
      </c>
      <c r="C19" s="20">
        <v>442708.3</v>
      </c>
      <c r="D19" s="20">
        <v>116835.52815000001</v>
      </c>
      <c r="E19" s="21">
        <f t="shared" si="0"/>
        <v>0.26391085992740598</v>
      </c>
      <c r="F19" s="9"/>
      <c r="G19" s="9"/>
      <c r="H19" s="9"/>
      <c r="I19" s="9"/>
      <c r="J19" s="9"/>
      <c r="K19" s="9"/>
      <c r="L19" s="9"/>
      <c r="M19" s="9"/>
    </row>
    <row r="20" spans="1:13" ht="31.15" customHeight="1" x14ac:dyDescent="0.25">
      <c r="A20" s="14"/>
      <c r="B20" s="31" t="s">
        <v>21</v>
      </c>
      <c r="C20" s="20">
        <v>1.41</v>
      </c>
      <c r="D20" s="20">
        <v>0</v>
      </c>
      <c r="E20" s="21" t="s">
        <v>15</v>
      </c>
      <c r="F20" s="9"/>
      <c r="G20" s="9"/>
      <c r="H20" s="9"/>
      <c r="I20" s="9"/>
      <c r="J20" s="9"/>
      <c r="K20" s="9"/>
      <c r="L20" s="9"/>
      <c r="M20" s="9"/>
    </row>
    <row r="21" spans="1:13" ht="34.5" customHeight="1" x14ac:dyDescent="0.25">
      <c r="A21" s="14"/>
      <c r="B21" s="31" t="s">
        <v>22</v>
      </c>
      <c r="C21" s="20">
        <v>1176837.6200000001</v>
      </c>
      <c r="D21" s="20">
        <v>127257.32181000001</v>
      </c>
      <c r="E21" s="21">
        <f t="shared" si="0"/>
        <v>0.10813498790937699</v>
      </c>
      <c r="F21" s="9"/>
      <c r="G21" s="9"/>
      <c r="H21" s="9"/>
      <c r="I21" s="9"/>
      <c r="J21" s="9"/>
      <c r="K21" s="9"/>
      <c r="L21" s="9"/>
      <c r="M21" s="9"/>
    </row>
    <row r="22" spans="1:13" ht="24" customHeight="1" x14ac:dyDescent="0.25">
      <c r="A22" s="14"/>
      <c r="B22" s="31" t="s">
        <v>23</v>
      </c>
      <c r="C22" s="20">
        <v>47334.58</v>
      </c>
      <c r="D22" s="20">
        <v>3584.1915199999999</v>
      </c>
      <c r="E22" s="21">
        <f t="shared" si="0"/>
        <v>7.572036173131777E-2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14"/>
      <c r="B23" s="31" t="s">
        <v>24</v>
      </c>
      <c r="C23" s="20">
        <v>25951.22</v>
      </c>
      <c r="D23" s="20">
        <v>10766.798220000001</v>
      </c>
      <c r="E23" s="21">
        <f t="shared" si="0"/>
        <v>0.41488601383672907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14"/>
      <c r="B24" s="31" t="s">
        <v>25</v>
      </c>
      <c r="C24" s="20">
        <v>160947.07</v>
      </c>
      <c r="D24" s="20">
        <v>43859.858200000002</v>
      </c>
      <c r="E24" s="21">
        <f t="shared" si="0"/>
        <v>0.27251106963301663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14"/>
      <c r="B25" s="22" t="s">
        <v>26</v>
      </c>
      <c r="C25" s="20">
        <v>330.56</v>
      </c>
      <c r="D25" s="20">
        <v>42.964400000000005</v>
      </c>
      <c r="E25" s="21">
        <f t="shared" si="0"/>
        <v>0.12997458857696031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14"/>
      <c r="B26" s="22" t="s">
        <v>27</v>
      </c>
      <c r="C26" s="20">
        <v>150581.85</v>
      </c>
      <c r="D26" s="20">
        <v>19173.922409999999</v>
      </c>
      <c r="E26" s="21">
        <f t="shared" si="0"/>
        <v>0.12733222768879515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14"/>
      <c r="B27" s="31" t="s">
        <v>28</v>
      </c>
      <c r="C27" s="20">
        <v>22091.326120000002</v>
      </c>
      <c r="D27" s="20">
        <v>1024.3143399999999</v>
      </c>
      <c r="E27" s="21">
        <f t="shared" si="0"/>
        <v>4.6367263533023242E-2</v>
      </c>
      <c r="F27" s="9"/>
      <c r="G27" s="9"/>
      <c r="H27" s="9"/>
      <c r="I27" s="9"/>
      <c r="J27" s="9"/>
      <c r="K27" s="9"/>
      <c r="L27" s="9"/>
      <c r="M27" s="9"/>
    </row>
    <row r="28" spans="1:13" s="35" customFormat="1" ht="24" customHeight="1" x14ac:dyDescent="0.25">
      <c r="A28" s="32"/>
      <c r="B28" s="33" t="s">
        <v>29</v>
      </c>
      <c r="C28" s="20">
        <v>28424216.096869998</v>
      </c>
      <c r="D28" s="20">
        <v>2813420.3002600004</v>
      </c>
      <c r="E28" s="21">
        <f t="shared" si="0"/>
        <v>9.8979697124164739E-2</v>
      </c>
      <c r="F28" s="34"/>
      <c r="G28" s="34"/>
      <c r="H28" s="34"/>
      <c r="I28" s="34"/>
      <c r="J28" s="34"/>
      <c r="K28" s="34"/>
      <c r="L28" s="34"/>
      <c r="M28" s="34"/>
    </row>
    <row r="29" spans="1:13" s="35" customFormat="1" ht="31.9" customHeight="1" x14ac:dyDescent="0.25">
      <c r="A29" s="32"/>
      <c r="B29" s="36" t="s">
        <v>30</v>
      </c>
      <c r="C29" s="20">
        <v>28424216.096869998</v>
      </c>
      <c r="D29" s="20">
        <v>2878674.6155400001</v>
      </c>
      <c r="E29" s="21">
        <f t="shared" si="0"/>
        <v>0.10127542676038803</v>
      </c>
      <c r="F29" s="34"/>
      <c r="G29" s="34"/>
      <c r="H29" s="34"/>
      <c r="I29" s="34"/>
      <c r="J29" s="34"/>
      <c r="K29" s="34"/>
      <c r="L29" s="34"/>
      <c r="M29" s="34"/>
    </row>
    <row r="30" spans="1:13" s="35" customFormat="1" ht="24" customHeight="1" x14ac:dyDescent="0.25">
      <c r="A30" s="32"/>
      <c r="B30" s="37" t="s">
        <v>31</v>
      </c>
      <c r="C30" s="24">
        <v>18922309.899999999</v>
      </c>
      <c r="D30" s="24">
        <v>2578999.00459</v>
      </c>
      <c r="E30" s="25">
        <f t="shared" si="0"/>
        <v>0.13629408979238841</v>
      </c>
      <c r="F30" s="34"/>
      <c r="G30" s="34"/>
      <c r="H30" s="34"/>
      <c r="I30" s="34"/>
      <c r="J30" s="34"/>
      <c r="K30" s="34"/>
      <c r="L30" s="34"/>
      <c r="M30" s="34"/>
    </row>
    <row r="31" spans="1:13" ht="24" customHeight="1" x14ac:dyDescent="0.25">
      <c r="A31" s="38"/>
      <c r="B31" s="39" t="s">
        <v>32</v>
      </c>
      <c r="C31" s="24">
        <v>738397.9094</v>
      </c>
      <c r="D31" s="24">
        <v>97226.770999999993</v>
      </c>
      <c r="E31" s="25">
        <f t="shared" si="0"/>
        <v>0.13167259788019112</v>
      </c>
      <c r="F31" s="9"/>
      <c r="G31" s="9"/>
      <c r="H31" s="9"/>
      <c r="I31" s="9"/>
      <c r="J31" s="9"/>
      <c r="K31" s="9"/>
      <c r="L31" s="9"/>
      <c r="M31" s="9"/>
    </row>
    <row r="32" spans="1:13" s="35" customFormat="1" ht="33" customHeight="1" x14ac:dyDescent="0.25">
      <c r="A32" s="32"/>
      <c r="B32" s="37" t="s">
        <v>33</v>
      </c>
      <c r="C32" s="24">
        <v>8763508.2874699999</v>
      </c>
      <c r="D32" s="24">
        <v>202448.83994999999</v>
      </c>
      <c r="E32" s="25">
        <f t="shared" si="0"/>
        <v>2.3101346322620574E-2</v>
      </c>
      <c r="F32" s="34"/>
      <c r="G32" s="34"/>
      <c r="H32" s="34"/>
      <c r="I32" s="34"/>
      <c r="J32" s="34"/>
      <c r="K32" s="34"/>
      <c r="L32" s="34"/>
      <c r="M32" s="34"/>
    </row>
    <row r="33" spans="1:13" s="35" customFormat="1" ht="33.75" customHeight="1" x14ac:dyDescent="0.25">
      <c r="A33" s="32"/>
      <c r="B33" s="36" t="s">
        <v>34</v>
      </c>
      <c r="C33" s="20">
        <v>0</v>
      </c>
      <c r="D33" s="20">
        <v>319.60559999999998</v>
      </c>
      <c r="E33" s="21" t="s">
        <v>15</v>
      </c>
      <c r="F33" s="34"/>
      <c r="G33" s="34"/>
      <c r="H33" s="34"/>
      <c r="I33" s="34"/>
      <c r="J33" s="34"/>
      <c r="K33" s="34"/>
      <c r="L33" s="34"/>
      <c r="M33" s="34"/>
    </row>
    <row r="34" spans="1:13" s="35" customFormat="1" ht="34.5" customHeight="1" x14ac:dyDescent="0.25">
      <c r="A34" s="40" t="s">
        <v>35</v>
      </c>
      <c r="B34" s="36" t="s">
        <v>36</v>
      </c>
      <c r="C34" s="20">
        <v>0</v>
      </c>
      <c r="D34" s="20">
        <v>-105332.71772</v>
      </c>
      <c r="E34" s="25" t="s">
        <v>15</v>
      </c>
      <c r="F34" s="34"/>
      <c r="G34" s="34"/>
      <c r="H34" s="34"/>
      <c r="I34" s="34"/>
      <c r="J34" s="34"/>
      <c r="K34" s="34"/>
      <c r="L34" s="34"/>
      <c r="M34" s="34"/>
    </row>
    <row r="35" spans="1:13" s="35" customFormat="1" ht="36" customHeight="1" x14ac:dyDescent="0.25">
      <c r="A35" s="40" t="s">
        <v>37</v>
      </c>
      <c r="B35" s="41" t="s">
        <v>38</v>
      </c>
      <c r="C35" s="20">
        <v>0</v>
      </c>
      <c r="D35" s="20">
        <v>39758.796840000003</v>
      </c>
      <c r="E35" s="25" t="s">
        <v>15</v>
      </c>
      <c r="F35" s="34"/>
      <c r="G35" s="34"/>
      <c r="H35" s="34"/>
      <c r="I35" s="34"/>
      <c r="J35" s="34"/>
      <c r="K35" s="34"/>
      <c r="L35" s="34"/>
      <c r="M35" s="34"/>
    </row>
    <row r="36" spans="1:13" s="48" customFormat="1" ht="24" customHeight="1" x14ac:dyDescent="0.3">
      <c r="A36" s="42"/>
      <c r="B36" s="43" t="s">
        <v>39</v>
      </c>
      <c r="C36" s="44">
        <f>C6+C28</f>
        <v>67494039.392989993</v>
      </c>
      <c r="D36" s="44">
        <f>D6+D28</f>
        <v>6232229.3889199998</v>
      </c>
      <c r="E36" s="45">
        <f t="shared" si="0"/>
        <v>9.2337478167994883E-2</v>
      </c>
      <c r="F36" s="46"/>
      <c r="G36" s="46"/>
      <c r="H36" s="47"/>
      <c r="I36" s="47"/>
      <c r="J36" s="47"/>
      <c r="K36" s="47"/>
      <c r="L36" s="47"/>
      <c r="M36" s="47"/>
    </row>
    <row r="37" spans="1:13" ht="16.5" customHeight="1" x14ac:dyDescent="0.25">
      <c r="A37" s="14"/>
      <c r="B37" s="23"/>
      <c r="C37" s="49"/>
      <c r="D37" s="49"/>
      <c r="E37" s="50"/>
      <c r="F37" s="9"/>
      <c r="G37" s="9"/>
      <c r="H37" s="9"/>
      <c r="I37" s="9"/>
      <c r="J37" s="9"/>
      <c r="K37" s="9"/>
      <c r="L37" s="9"/>
      <c r="M37" s="9"/>
    </row>
    <row r="38" spans="1:13" ht="19.5" customHeight="1" x14ac:dyDescent="0.25">
      <c r="A38" s="14"/>
      <c r="B38" s="51" t="s">
        <v>40</v>
      </c>
      <c r="C38" s="49"/>
      <c r="D38" s="49"/>
      <c r="E38" s="50"/>
      <c r="F38" s="9"/>
      <c r="G38" s="9"/>
      <c r="H38" s="9"/>
      <c r="I38" s="9"/>
      <c r="J38" s="9"/>
      <c r="K38" s="9"/>
      <c r="L38" s="9"/>
      <c r="M38" s="9"/>
    </row>
    <row r="39" spans="1:13" ht="9" customHeight="1" x14ac:dyDescent="0.25">
      <c r="A39" s="52"/>
      <c r="B39" s="23"/>
      <c r="C39" s="49"/>
      <c r="D39" s="49"/>
      <c r="E39" s="50"/>
      <c r="F39" s="9"/>
      <c r="G39" s="9"/>
      <c r="H39" s="9"/>
      <c r="I39" s="9"/>
      <c r="J39" s="9"/>
      <c r="K39" s="9"/>
      <c r="L39" s="9"/>
      <c r="M39" s="9"/>
    </row>
    <row r="40" spans="1:13" ht="22.7" customHeight="1" x14ac:dyDescent="0.25">
      <c r="A40" s="53" t="s">
        <v>41</v>
      </c>
      <c r="B40" s="54" t="s">
        <v>42</v>
      </c>
      <c r="C40" s="55">
        <v>4868527.4583000001</v>
      </c>
      <c r="D40" s="56">
        <v>441844.33395999996</v>
      </c>
      <c r="E40" s="57">
        <f t="shared" ref="E40:E45" si="1">D40/C40</f>
        <v>9.0755230969629536E-2</v>
      </c>
      <c r="F40" s="9"/>
      <c r="G40" s="9"/>
      <c r="H40" s="9"/>
      <c r="I40" s="9"/>
      <c r="J40" s="9"/>
      <c r="K40" s="9"/>
      <c r="L40" s="9"/>
      <c r="M40" s="9"/>
    </row>
    <row r="41" spans="1:13" ht="31.5" x14ac:dyDescent="0.25">
      <c r="A41" s="58" t="s">
        <v>43</v>
      </c>
      <c r="B41" s="29" t="s">
        <v>44</v>
      </c>
      <c r="C41" s="30">
        <v>6840</v>
      </c>
      <c r="D41" s="30">
        <v>1239.96623</v>
      </c>
      <c r="E41" s="59">
        <f t="shared" si="1"/>
        <v>0.18128161257309941</v>
      </c>
      <c r="F41" s="9"/>
      <c r="G41" s="9"/>
      <c r="H41" s="9"/>
      <c r="I41" s="9"/>
      <c r="J41" s="9"/>
      <c r="K41" s="9"/>
      <c r="L41" s="9"/>
      <c r="M41" s="9"/>
    </row>
    <row r="42" spans="1:13" ht="39.75" customHeight="1" x14ac:dyDescent="0.25">
      <c r="A42" s="58" t="s">
        <v>45</v>
      </c>
      <c r="B42" s="29" t="s">
        <v>46</v>
      </c>
      <c r="C42" s="30">
        <v>131866</v>
      </c>
      <c r="D42" s="30">
        <v>14276.48185</v>
      </c>
      <c r="E42" s="59">
        <f t="shared" si="1"/>
        <v>0.10826507098114753</v>
      </c>
      <c r="F42" s="9"/>
      <c r="G42" s="9"/>
      <c r="H42" s="9"/>
      <c r="I42" s="9"/>
      <c r="J42" s="9"/>
      <c r="K42" s="9"/>
      <c r="L42" s="9"/>
      <c r="M42" s="9"/>
    </row>
    <row r="43" spans="1:13" ht="31.5" x14ac:dyDescent="0.25">
      <c r="A43" s="58" t="s">
        <v>47</v>
      </c>
      <c r="B43" s="29" t="s">
        <v>48</v>
      </c>
      <c r="C43" s="30">
        <v>1497934.37488</v>
      </c>
      <c r="D43" s="30">
        <v>183914.59087000001</v>
      </c>
      <c r="E43" s="59">
        <f t="shared" si="1"/>
        <v>0.12277880390102769</v>
      </c>
      <c r="F43" s="9"/>
      <c r="G43" s="9"/>
      <c r="H43" s="9"/>
      <c r="I43" s="9"/>
      <c r="J43" s="9"/>
      <c r="K43" s="9"/>
      <c r="L43" s="9"/>
      <c r="M43" s="9"/>
    </row>
    <row r="44" spans="1:13" ht="21" customHeight="1" x14ac:dyDescent="0.25">
      <c r="A44" s="58" t="s">
        <v>49</v>
      </c>
      <c r="B44" s="29" t="s">
        <v>50</v>
      </c>
      <c r="C44" s="30">
        <v>95.3</v>
      </c>
      <c r="D44" s="28">
        <v>2.8350300000000002</v>
      </c>
      <c r="E44" s="59">
        <f t="shared" si="1"/>
        <v>2.9748478488982166E-2</v>
      </c>
      <c r="F44" s="9"/>
      <c r="G44" s="9"/>
      <c r="H44" s="9"/>
      <c r="I44" s="9"/>
      <c r="J44" s="9"/>
      <c r="K44" s="9"/>
      <c r="L44" s="9"/>
      <c r="M44" s="9"/>
    </row>
    <row r="45" spans="1:13" ht="31.5" x14ac:dyDescent="0.25">
      <c r="A45" s="58" t="s">
        <v>51</v>
      </c>
      <c r="B45" s="29" t="s">
        <v>52</v>
      </c>
      <c r="C45" s="30">
        <v>328082.5</v>
      </c>
      <c r="D45" s="28">
        <v>39313.984130000004</v>
      </c>
      <c r="E45" s="59">
        <f t="shared" si="1"/>
        <v>0.11982956765447716</v>
      </c>
      <c r="F45" s="8"/>
      <c r="G45" s="9"/>
      <c r="H45" s="9"/>
      <c r="I45" s="9"/>
      <c r="J45" s="9"/>
      <c r="K45" s="9"/>
      <c r="L45" s="9"/>
      <c r="M45" s="9"/>
    </row>
    <row r="46" spans="1:13" ht="22.7" customHeight="1" x14ac:dyDescent="0.25">
      <c r="A46" s="58" t="s">
        <v>53</v>
      </c>
      <c r="B46" s="29" t="s">
        <v>54</v>
      </c>
      <c r="C46" s="30">
        <v>87520.293849999987</v>
      </c>
      <c r="D46" s="30" t="s">
        <v>15</v>
      </c>
      <c r="E46" s="59" t="s">
        <v>15</v>
      </c>
      <c r="F46" s="9"/>
      <c r="G46" s="9"/>
      <c r="H46" s="9"/>
      <c r="I46" s="9"/>
      <c r="J46" s="9"/>
      <c r="K46" s="9"/>
      <c r="L46" s="9"/>
      <c r="M46" s="9"/>
    </row>
    <row r="47" spans="1:13" ht="22.7" customHeight="1" x14ac:dyDescent="0.25">
      <c r="A47" s="58" t="s">
        <v>55</v>
      </c>
      <c r="B47" s="29" t="s">
        <v>56</v>
      </c>
      <c r="C47" s="30">
        <v>2143.15</v>
      </c>
      <c r="D47" s="30" t="s">
        <v>15</v>
      </c>
      <c r="E47" s="59" t="s">
        <v>15</v>
      </c>
      <c r="F47" s="9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8" t="s">
        <v>57</v>
      </c>
      <c r="B48" s="29" t="s">
        <v>58</v>
      </c>
      <c r="C48" s="60">
        <v>2814045.8395700003</v>
      </c>
      <c r="D48" s="30">
        <v>203096.47584999999</v>
      </c>
      <c r="E48" s="59">
        <f t="shared" ref="E48:E87" si="2">D48/C48</f>
        <v>7.2172412046078854E-2</v>
      </c>
      <c r="F48" s="9"/>
      <c r="G48" s="9"/>
      <c r="H48" s="9"/>
      <c r="I48" s="9"/>
      <c r="J48" s="9"/>
      <c r="K48" s="9"/>
      <c r="L48" s="9"/>
      <c r="M48" s="9"/>
    </row>
    <row r="49" spans="1:13" ht="35.25" customHeight="1" x14ac:dyDescent="0.25">
      <c r="A49" s="53" t="s">
        <v>59</v>
      </c>
      <c r="B49" s="61" t="s">
        <v>60</v>
      </c>
      <c r="C49" s="55">
        <v>362991.6</v>
      </c>
      <c r="D49" s="56">
        <v>31714.172210000001</v>
      </c>
      <c r="E49" s="57">
        <f t="shared" si="2"/>
        <v>8.7368887351663246E-2</v>
      </c>
      <c r="F49" s="9"/>
      <c r="G49" s="9"/>
      <c r="H49" s="9"/>
      <c r="I49" s="9"/>
      <c r="J49" s="9"/>
      <c r="K49" s="9"/>
      <c r="L49" s="9"/>
      <c r="M49" s="9"/>
    </row>
    <row r="50" spans="1:13" ht="30" customHeight="1" x14ac:dyDescent="0.25">
      <c r="A50" s="58" t="s">
        <v>61</v>
      </c>
      <c r="B50" s="29" t="s">
        <v>62</v>
      </c>
      <c r="C50" s="30">
        <v>194959.8</v>
      </c>
      <c r="D50" s="60">
        <v>1334.14031</v>
      </c>
      <c r="E50" s="59">
        <f t="shared" si="2"/>
        <v>6.8431559224004131E-3</v>
      </c>
      <c r="F50" s="9"/>
      <c r="G50" s="9"/>
      <c r="H50" s="9"/>
      <c r="I50" s="9"/>
      <c r="J50" s="9"/>
      <c r="K50" s="9"/>
      <c r="L50" s="9"/>
      <c r="M50" s="9"/>
    </row>
    <row r="51" spans="1:13" ht="37.5" customHeight="1" x14ac:dyDescent="0.25">
      <c r="A51" s="58" t="s">
        <v>63</v>
      </c>
      <c r="B51" s="29" t="s">
        <v>64</v>
      </c>
      <c r="C51" s="30">
        <v>168031.8</v>
      </c>
      <c r="D51" s="30">
        <v>30380.031899999998</v>
      </c>
      <c r="E51" s="59">
        <f t="shared" si="2"/>
        <v>0.1807993004895502</v>
      </c>
      <c r="F51" s="9"/>
      <c r="G51" s="9"/>
      <c r="H51" s="9"/>
      <c r="I51" s="9"/>
      <c r="J51" s="9"/>
      <c r="K51" s="9"/>
      <c r="L51" s="9"/>
      <c r="M51" s="9"/>
    </row>
    <row r="52" spans="1:13" ht="29.25" customHeight="1" x14ac:dyDescent="0.25">
      <c r="A52" s="53" t="s">
        <v>65</v>
      </c>
      <c r="B52" s="54" t="s">
        <v>66</v>
      </c>
      <c r="C52" s="56">
        <v>12027078.361709999</v>
      </c>
      <c r="D52" s="55">
        <v>836609.91475</v>
      </c>
      <c r="E52" s="57">
        <f t="shared" si="2"/>
        <v>6.9560527468871633E-2</v>
      </c>
      <c r="F52" s="9"/>
      <c r="G52" s="9"/>
      <c r="H52" s="9"/>
      <c r="I52" s="9"/>
      <c r="J52" s="9"/>
      <c r="K52" s="9"/>
      <c r="L52" s="9"/>
      <c r="M52" s="9"/>
    </row>
    <row r="53" spans="1:13" ht="22.7" customHeight="1" x14ac:dyDescent="0.25">
      <c r="A53" s="58" t="s">
        <v>67</v>
      </c>
      <c r="B53" s="29" t="s">
        <v>68</v>
      </c>
      <c r="C53" s="30">
        <v>3325040.6924099997</v>
      </c>
      <c r="D53" s="60">
        <v>204753.76254</v>
      </c>
      <c r="E53" s="59">
        <f t="shared" si="2"/>
        <v>6.1579325331983785E-2</v>
      </c>
      <c r="F53" s="9"/>
      <c r="G53" s="9"/>
      <c r="H53" s="9"/>
      <c r="I53" s="9"/>
      <c r="J53" s="9"/>
      <c r="K53" s="9"/>
      <c r="L53" s="9"/>
      <c r="M53" s="9"/>
    </row>
    <row r="54" spans="1:13" ht="22.7" customHeight="1" x14ac:dyDescent="0.25">
      <c r="A54" s="58" t="s">
        <v>69</v>
      </c>
      <c r="B54" s="29" t="s">
        <v>70</v>
      </c>
      <c r="C54" s="30">
        <v>8425551.6329999994</v>
      </c>
      <c r="D54" s="30">
        <v>608275.72594999999</v>
      </c>
      <c r="E54" s="59">
        <f t="shared" si="2"/>
        <v>7.2194172256638045E-2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62" t="s">
        <v>71</v>
      </c>
      <c r="B55" s="29" t="s">
        <v>72</v>
      </c>
      <c r="C55" s="63">
        <v>276486.03630000004</v>
      </c>
      <c r="D55" s="64">
        <v>23580.42626</v>
      </c>
      <c r="E55" s="59">
        <f t="shared" si="2"/>
        <v>8.5286138047182089E-2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65" t="s">
        <v>73</v>
      </c>
      <c r="B56" s="54" t="s">
        <v>74</v>
      </c>
      <c r="C56" s="56">
        <v>6277875.3641800005</v>
      </c>
      <c r="D56" s="56">
        <v>231588.34852</v>
      </c>
      <c r="E56" s="57">
        <f t="shared" si="2"/>
        <v>3.6889605971056012E-2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58" t="s">
        <v>75</v>
      </c>
      <c r="B57" s="29" t="s">
        <v>76</v>
      </c>
      <c r="C57" s="30">
        <v>684651.73252999992</v>
      </c>
      <c r="D57" s="30">
        <v>48065.86</v>
      </c>
      <c r="E57" s="59">
        <f t="shared" si="2"/>
        <v>7.0204832203347792E-2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58" t="s">
        <v>77</v>
      </c>
      <c r="B58" s="29" t="s">
        <v>78</v>
      </c>
      <c r="C58" s="60">
        <v>1736371.8886900002</v>
      </c>
      <c r="D58" s="60">
        <v>3622.2374399999999</v>
      </c>
      <c r="E58" s="59">
        <f t="shared" si="2"/>
        <v>2.086095417458517E-3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8" t="s">
        <v>79</v>
      </c>
      <c r="B59" s="29" t="s">
        <v>80</v>
      </c>
      <c r="C59" s="30">
        <v>3076751.2259699996</v>
      </c>
      <c r="D59" s="60">
        <v>80164.085269999996</v>
      </c>
      <c r="E59" s="59">
        <f t="shared" si="2"/>
        <v>2.6054782913014642E-2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8" t="s">
        <v>81</v>
      </c>
      <c r="B60" s="29" t="s">
        <v>82</v>
      </c>
      <c r="C60" s="30">
        <v>780100.51699000003</v>
      </c>
      <c r="D60" s="30">
        <v>99736.165810000006</v>
      </c>
      <c r="E60" s="59">
        <f t="shared" si="2"/>
        <v>0.12785040342599657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66" t="s">
        <v>83</v>
      </c>
      <c r="B61" s="54" t="s">
        <v>84</v>
      </c>
      <c r="C61" s="55">
        <v>5750.68</v>
      </c>
      <c r="D61" s="55">
        <v>0</v>
      </c>
      <c r="E61" s="57" t="s">
        <v>15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58" t="s">
        <v>85</v>
      </c>
      <c r="B62" s="67" t="s">
        <v>86</v>
      </c>
      <c r="C62" s="30">
        <v>5750.68</v>
      </c>
      <c r="D62" s="30" t="s">
        <v>15</v>
      </c>
      <c r="E62" s="59" t="s">
        <v>15</v>
      </c>
      <c r="F62" s="9"/>
      <c r="G62" s="9"/>
      <c r="H62" s="9"/>
      <c r="I62" s="9"/>
      <c r="J62" s="9"/>
      <c r="K62" s="9"/>
      <c r="L62" s="9"/>
      <c r="M62" s="9"/>
    </row>
    <row r="63" spans="1:13" ht="22.7" hidden="1" customHeight="1" x14ac:dyDescent="0.25">
      <c r="A63" s="58" t="s">
        <v>87</v>
      </c>
      <c r="B63" s="67" t="s">
        <v>88</v>
      </c>
      <c r="C63" s="30"/>
      <c r="D63" s="30"/>
      <c r="E63" s="59"/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66" t="s">
        <v>89</v>
      </c>
      <c r="B64" s="54" t="s">
        <v>90</v>
      </c>
      <c r="C64" s="56">
        <v>35530410.679719999</v>
      </c>
      <c r="D64" s="55">
        <v>3720282.06757</v>
      </c>
      <c r="E64" s="57">
        <f t="shared" si="2"/>
        <v>0.104706981889558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58" t="s">
        <v>91</v>
      </c>
      <c r="B65" s="29" t="s">
        <v>92</v>
      </c>
      <c r="C65" s="60">
        <v>12905321.62781</v>
      </c>
      <c r="D65" s="30">
        <v>1474119.85329</v>
      </c>
      <c r="E65" s="59">
        <f t="shared" si="2"/>
        <v>0.1142257353829433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58" t="s">
        <v>93</v>
      </c>
      <c r="B66" s="29" t="s">
        <v>94</v>
      </c>
      <c r="C66" s="30">
        <v>17345364.019650001</v>
      </c>
      <c r="D66" s="30">
        <v>1725660.9357699999</v>
      </c>
      <c r="E66" s="59">
        <f t="shared" si="2"/>
        <v>9.9488309026841665E-2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8" t="s">
        <v>95</v>
      </c>
      <c r="B67" s="29" t="s">
        <v>96</v>
      </c>
      <c r="C67" s="30">
        <v>2691174.3</v>
      </c>
      <c r="D67" s="30">
        <v>305094.43885999999</v>
      </c>
      <c r="E67" s="59">
        <f t="shared" si="2"/>
        <v>0.11336851680695673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8" t="s">
        <v>97</v>
      </c>
      <c r="B68" s="29" t="s">
        <v>98</v>
      </c>
      <c r="C68" s="30">
        <v>563186.22554000001</v>
      </c>
      <c r="D68" s="30">
        <v>54133.978479999998</v>
      </c>
      <c r="E68" s="59">
        <f t="shared" si="2"/>
        <v>9.6120920621051584E-2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8" t="s">
        <v>99</v>
      </c>
      <c r="B69" s="29" t="s">
        <v>100</v>
      </c>
      <c r="C69" s="30">
        <v>2025364.5067199999</v>
      </c>
      <c r="D69" s="30">
        <v>161272.86116999999</v>
      </c>
      <c r="E69" s="59">
        <f t="shared" si="2"/>
        <v>7.9626586046565612E-2</v>
      </c>
      <c r="F69" s="9"/>
      <c r="G69" s="9"/>
      <c r="H69" s="9"/>
      <c r="I69" s="9"/>
      <c r="J69" s="9"/>
      <c r="K69" s="9"/>
      <c r="L69" s="9"/>
      <c r="M69" s="9"/>
    </row>
    <row r="70" spans="1:13" s="73" customFormat="1" ht="22.7" customHeight="1" x14ac:dyDescent="0.25">
      <c r="A70" s="68" t="s">
        <v>101</v>
      </c>
      <c r="B70" s="69" t="s">
        <v>102</v>
      </c>
      <c r="C70" s="70">
        <v>2685993.7</v>
      </c>
      <c r="D70" s="70">
        <v>291087.76051999995</v>
      </c>
      <c r="E70" s="71">
        <f t="shared" si="2"/>
        <v>0.10837246584755576</v>
      </c>
      <c r="F70" s="72"/>
      <c r="G70" s="72"/>
      <c r="H70" s="72"/>
      <c r="I70" s="72"/>
      <c r="J70" s="72"/>
      <c r="K70" s="72"/>
      <c r="L70" s="72"/>
      <c r="M70" s="72"/>
    </row>
    <row r="71" spans="1:13" ht="22.7" customHeight="1" x14ac:dyDescent="0.25">
      <c r="A71" s="58" t="s">
        <v>103</v>
      </c>
      <c r="B71" s="29" t="s">
        <v>104</v>
      </c>
      <c r="C71" s="30">
        <v>2499668.2400000002</v>
      </c>
      <c r="D71" s="60">
        <v>266623.79407</v>
      </c>
      <c r="E71" s="59">
        <f t="shared" si="2"/>
        <v>0.10666367232397207</v>
      </c>
      <c r="F71" s="9"/>
      <c r="G71" s="9"/>
      <c r="H71" s="9"/>
      <c r="I71" s="9"/>
      <c r="J71" s="9"/>
      <c r="K71" s="9"/>
      <c r="L71" s="9"/>
      <c r="M71" s="9"/>
    </row>
    <row r="72" spans="1:13" ht="22.7" customHeight="1" x14ac:dyDescent="0.25">
      <c r="A72" s="58" t="s">
        <v>105</v>
      </c>
      <c r="B72" s="29" t="s">
        <v>106</v>
      </c>
      <c r="C72" s="30">
        <v>62745.11</v>
      </c>
      <c r="D72" s="30">
        <v>6349.4790000000003</v>
      </c>
      <c r="E72" s="59">
        <f t="shared" si="2"/>
        <v>0.10119480227224081</v>
      </c>
      <c r="F72" s="9"/>
      <c r="G72" s="9"/>
      <c r="H72" s="9"/>
      <c r="I72" s="9"/>
      <c r="J72" s="9"/>
      <c r="K72" s="9"/>
      <c r="L72" s="9"/>
      <c r="M72" s="9"/>
    </row>
    <row r="73" spans="1:13" ht="27" customHeight="1" x14ac:dyDescent="0.25">
      <c r="A73" s="58" t="s">
        <v>107</v>
      </c>
      <c r="B73" s="29" t="s">
        <v>108</v>
      </c>
      <c r="C73" s="30">
        <v>123580.35</v>
      </c>
      <c r="D73" s="30">
        <v>18114.487450000001</v>
      </c>
      <c r="E73" s="59">
        <f t="shared" si="2"/>
        <v>0.14658064530485632</v>
      </c>
      <c r="F73" s="9"/>
      <c r="G73" s="9"/>
      <c r="H73" s="9"/>
      <c r="I73" s="9"/>
      <c r="J73" s="9"/>
      <c r="K73" s="9"/>
      <c r="L73" s="9"/>
      <c r="M73" s="9"/>
    </row>
    <row r="74" spans="1:13" ht="22.7" customHeight="1" x14ac:dyDescent="0.25">
      <c r="A74" s="66" t="s">
        <v>109</v>
      </c>
      <c r="B74" s="54" t="s">
        <v>110</v>
      </c>
      <c r="C74" s="55">
        <v>3706467.5449600001</v>
      </c>
      <c r="D74" s="56">
        <v>398009.21435000002</v>
      </c>
      <c r="E74" s="57">
        <f t="shared" si="2"/>
        <v>0.10738235517297516</v>
      </c>
      <c r="F74" s="9"/>
      <c r="G74" s="9"/>
      <c r="H74" s="9"/>
      <c r="I74" s="9"/>
      <c r="J74" s="9"/>
      <c r="K74" s="9"/>
      <c r="L74" s="9"/>
      <c r="M74" s="9"/>
    </row>
    <row r="75" spans="1:13" ht="22.7" customHeight="1" x14ac:dyDescent="0.25">
      <c r="A75" s="58" t="s">
        <v>111</v>
      </c>
      <c r="B75" s="29" t="s">
        <v>112</v>
      </c>
      <c r="C75" s="30">
        <v>125470</v>
      </c>
      <c r="D75" s="30">
        <v>9676.8942100000004</v>
      </c>
      <c r="E75" s="59">
        <f t="shared" si="2"/>
        <v>7.7125163066868577E-2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58" t="s">
        <v>113</v>
      </c>
      <c r="B76" s="29" t="s">
        <v>114</v>
      </c>
      <c r="C76" s="30">
        <v>2181118.3449599999</v>
      </c>
      <c r="D76" s="30">
        <v>375981.15299999999</v>
      </c>
      <c r="E76" s="59">
        <f t="shared" si="2"/>
        <v>0.17237998748155742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8" t="s">
        <v>115</v>
      </c>
      <c r="B77" s="29" t="s">
        <v>116</v>
      </c>
      <c r="C77" s="30">
        <v>1299804.8</v>
      </c>
      <c r="D77" s="60">
        <v>839.22072000000003</v>
      </c>
      <c r="E77" s="59">
        <f t="shared" si="2"/>
        <v>6.4565134703303145E-4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8" t="s">
        <v>117</v>
      </c>
      <c r="B78" s="29" t="s">
        <v>118</v>
      </c>
      <c r="C78" s="30">
        <v>100074.4</v>
      </c>
      <c r="D78" s="30">
        <v>11511.94642</v>
      </c>
      <c r="E78" s="59">
        <f t="shared" si="2"/>
        <v>0.11503387899402845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66" t="s">
        <v>119</v>
      </c>
      <c r="B79" s="54" t="s">
        <v>120</v>
      </c>
      <c r="C79" s="55">
        <v>3278174.2909400002</v>
      </c>
      <c r="D79" s="55">
        <v>348287.02944000001</v>
      </c>
      <c r="E79" s="57">
        <f t="shared" si="2"/>
        <v>0.10624420745491553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58" t="s">
        <v>121</v>
      </c>
      <c r="B80" s="29" t="s">
        <v>122</v>
      </c>
      <c r="C80" s="60">
        <v>699716.60777999996</v>
      </c>
      <c r="D80" s="30">
        <v>57891.668850000002</v>
      </c>
      <c r="E80" s="59">
        <f t="shared" si="2"/>
        <v>8.2735879363609294E-2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58" t="s">
        <v>123</v>
      </c>
      <c r="B81" s="29" t="s">
        <v>124</v>
      </c>
      <c r="C81" s="30">
        <v>2282215.8216300001</v>
      </c>
      <c r="D81" s="30">
        <v>240152.65797</v>
      </c>
      <c r="E81" s="59">
        <f t="shared" si="2"/>
        <v>0.10522784729381053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8" t="s">
        <v>125</v>
      </c>
      <c r="B82" s="29" t="s">
        <v>126</v>
      </c>
      <c r="C82" s="28">
        <v>296241.86152999999</v>
      </c>
      <c r="D82" s="30">
        <v>50242.702619999996</v>
      </c>
      <c r="E82" s="59">
        <f t="shared" si="2"/>
        <v>0.16960027985414206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74" t="s">
        <v>127</v>
      </c>
      <c r="B83" s="75" t="s">
        <v>128</v>
      </c>
      <c r="C83" s="55">
        <v>68020</v>
      </c>
      <c r="D83" s="55">
        <v>9463.7289299999993</v>
      </c>
      <c r="E83" s="57">
        <f t="shared" si="2"/>
        <v>0.13913156321670095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58" t="s">
        <v>129</v>
      </c>
      <c r="B84" s="29" t="s">
        <v>130</v>
      </c>
      <c r="C84" s="30">
        <v>68020</v>
      </c>
      <c r="D84" s="60">
        <v>9463.7289299999993</v>
      </c>
      <c r="E84" s="59">
        <f t="shared" si="2"/>
        <v>0.13913156321670095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66" t="s">
        <v>131</v>
      </c>
      <c r="B85" s="61" t="s">
        <v>132</v>
      </c>
      <c r="C85" s="55">
        <v>1324352.71</v>
      </c>
      <c r="D85" s="55">
        <v>116292.12016999999</v>
      </c>
      <c r="E85" s="57">
        <f t="shared" si="2"/>
        <v>8.7810535133046236E-2</v>
      </c>
      <c r="F85" s="9"/>
      <c r="G85" s="9"/>
      <c r="H85" s="9"/>
      <c r="I85" s="9"/>
      <c r="J85" s="9"/>
      <c r="K85" s="9"/>
      <c r="L85" s="9"/>
      <c r="M85" s="9"/>
    </row>
    <row r="86" spans="1:13" ht="22.7" customHeight="1" x14ac:dyDescent="0.25">
      <c r="A86" s="58" t="s">
        <v>133</v>
      </c>
      <c r="B86" s="29" t="s">
        <v>134</v>
      </c>
      <c r="C86" s="30">
        <v>1324352.71</v>
      </c>
      <c r="D86" s="30">
        <v>116292.12016999999</v>
      </c>
      <c r="E86" s="59">
        <f t="shared" si="2"/>
        <v>8.7810535133046236E-2</v>
      </c>
      <c r="F86" s="9"/>
      <c r="G86" s="9"/>
      <c r="H86" s="9"/>
      <c r="I86" s="9"/>
      <c r="J86" s="9"/>
      <c r="K86" s="9"/>
      <c r="L86" s="9"/>
      <c r="M86" s="9"/>
    </row>
    <row r="87" spans="1:13" s="48" customFormat="1" ht="20.25" customHeight="1" x14ac:dyDescent="0.3">
      <c r="A87" s="76"/>
      <c r="B87" s="43" t="s">
        <v>135</v>
      </c>
      <c r="C87" s="77">
        <f>C40+C49+C52+C56+C61+C64+C70+C74+C79+C83+C85</f>
        <v>70135642.389809996</v>
      </c>
      <c r="D87" s="77">
        <f>D40+D49+D52+D56+D61+D64+D70+D74+D79+D83+D85</f>
        <v>6425178.6904199999</v>
      </c>
      <c r="E87" s="78">
        <f t="shared" si="2"/>
        <v>9.1610748422452801E-2</v>
      </c>
      <c r="F87" s="46"/>
      <c r="G87" s="47"/>
      <c r="H87" s="47"/>
      <c r="I87" s="47"/>
      <c r="J87" s="47"/>
      <c r="K87" s="47"/>
      <c r="L87" s="47"/>
      <c r="M87" s="47"/>
    </row>
    <row r="88" spans="1:13" ht="24.75" customHeight="1" x14ac:dyDescent="0.25">
      <c r="A88" s="14"/>
      <c r="B88" s="23"/>
      <c r="C88" s="24"/>
      <c r="D88" s="24"/>
      <c r="E88" s="79"/>
      <c r="F88" s="9"/>
      <c r="G88" s="9"/>
      <c r="H88" s="9"/>
      <c r="I88" s="9"/>
      <c r="J88" s="9"/>
      <c r="K88" s="9"/>
      <c r="L88" s="9"/>
      <c r="M88" s="9"/>
    </row>
    <row r="89" spans="1:13" s="35" customFormat="1" ht="31.5" x14ac:dyDescent="0.25">
      <c r="A89" s="32"/>
      <c r="B89" s="36" t="s">
        <v>136</v>
      </c>
      <c r="C89" s="20">
        <f>C36-C87</f>
        <v>-2641602.9968200028</v>
      </c>
      <c r="D89" s="20">
        <f>D36-D87</f>
        <v>-192949.30150000006</v>
      </c>
      <c r="E89" s="21"/>
      <c r="F89" s="34"/>
      <c r="G89" s="80"/>
      <c r="H89" s="80"/>
      <c r="I89" s="34"/>
      <c r="J89" s="34"/>
      <c r="K89" s="34"/>
      <c r="L89" s="34"/>
      <c r="M89" s="34"/>
    </row>
    <row r="90" spans="1:13" s="35" customFormat="1" ht="15.75" x14ac:dyDescent="0.25">
      <c r="A90" s="32"/>
      <c r="B90" s="81"/>
      <c r="C90" s="24"/>
      <c r="D90" s="24"/>
      <c r="E90" s="21"/>
      <c r="F90" s="34"/>
      <c r="G90" s="34"/>
      <c r="H90" s="34"/>
      <c r="I90" s="34"/>
      <c r="J90" s="34"/>
      <c r="K90" s="34"/>
      <c r="L90" s="34"/>
      <c r="M90" s="34"/>
    </row>
    <row r="91" spans="1:13" s="35" customFormat="1" ht="15.75" x14ac:dyDescent="0.25">
      <c r="A91" s="32"/>
      <c r="B91" s="36" t="s">
        <v>137</v>
      </c>
      <c r="C91" s="20">
        <f>C92+C93</f>
        <v>-850000.25</v>
      </c>
      <c r="D91" s="20">
        <f>D92+D93</f>
        <v>-17147</v>
      </c>
      <c r="E91" s="21"/>
      <c r="F91" s="34"/>
      <c r="G91" s="34"/>
      <c r="H91" s="34"/>
      <c r="I91" s="34"/>
      <c r="J91" s="34"/>
      <c r="K91" s="34"/>
      <c r="L91" s="34"/>
      <c r="M91" s="34"/>
    </row>
    <row r="92" spans="1:13" s="35" customFormat="1" ht="15.75" x14ac:dyDescent="0.25">
      <c r="A92" s="32"/>
      <c r="B92" s="81" t="s">
        <v>138</v>
      </c>
      <c r="C92" s="24"/>
      <c r="D92" s="24"/>
      <c r="E92" s="21"/>
      <c r="F92" s="34"/>
      <c r="G92" s="34"/>
      <c r="H92" s="34"/>
      <c r="I92" s="34"/>
      <c r="J92" s="34"/>
      <c r="K92" s="34"/>
      <c r="L92" s="34"/>
      <c r="M92" s="34"/>
    </row>
    <row r="93" spans="1:13" s="35" customFormat="1" ht="15.75" x14ac:dyDescent="0.25">
      <c r="A93" s="32"/>
      <c r="B93" s="81" t="s">
        <v>139</v>
      </c>
      <c r="C93" s="24">
        <v>-850000.25</v>
      </c>
      <c r="D93" s="24">
        <v>-17147</v>
      </c>
      <c r="E93" s="21"/>
      <c r="F93" s="34"/>
      <c r="G93" s="34"/>
      <c r="H93" s="34"/>
      <c r="I93" s="34"/>
      <c r="J93" s="34"/>
      <c r="K93" s="34"/>
      <c r="L93" s="34"/>
      <c r="M93" s="34"/>
    </row>
    <row r="94" spans="1:13" s="35" customFormat="1" ht="13.7" customHeight="1" x14ac:dyDescent="0.25">
      <c r="A94" s="32"/>
      <c r="B94" s="81"/>
      <c r="C94" s="24"/>
      <c r="D94" s="24"/>
      <c r="E94" s="21"/>
      <c r="F94" s="34"/>
      <c r="G94" s="34"/>
      <c r="H94" s="34"/>
      <c r="I94" s="34"/>
      <c r="J94" s="34"/>
      <c r="K94" s="34"/>
      <c r="L94" s="34"/>
      <c r="M94" s="34"/>
    </row>
    <row r="95" spans="1:13" s="35" customFormat="1" ht="31.5" x14ac:dyDescent="0.25">
      <c r="A95" s="32"/>
      <c r="B95" s="36" t="s">
        <v>140</v>
      </c>
      <c r="C95" s="20">
        <f>C96+C97</f>
        <v>2000000</v>
      </c>
      <c r="D95" s="20">
        <f>D96+D97</f>
        <v>3884267</v>
      </c>
      <c r="E95" s="21"/>
      <c r="F95" s="34"/>
      <c r="G95" s="34"/>
      <c r="H95" s="34"/>
      <c r="I95" s="34"/>
      <c r="J95" s="34"/>
      <c r="K95" s="34"/>
      <c r="L95" s="34"/>
      <c r="M95" s="34"/>
    </row>
    <row r="96" spans="1:13" s="35" customFormat="1" ht="22.7" customHeight="1" x14ac:dyDescent="0.25">
      <c r="A96" s="32"/>
      <c r="B96" s="82" t="s">
        <v>141</v>
      </c>
      <c r="C96" s="24">
        <v>7620746</v>
      </c>
      <c r="D96" s="24">
        <v>3884267</v>
      </c>
      <c r="E96" s="21"/>
      <c r="F96" s="34"/>
      <c r="G96" s="34"/>
      <c r="H96" s="34"/>
      <c r="I96" s="34"/>
      <c r="J96" s="34"/>
      <c r="K96" s="34"/>
      <c r="L96" s="34"/>
      <c r="M96" s="34"/>
    </row>
    <row r="97" spans="1:13" s="35" customFormat="1" ht="31.5" x14ac:dyDescent="0.25">
      <c r="A97" s="32"/>
      <c r="B97" s="82" t="s">
        <v>142</v>
      </c>
      <c r="C97" s="24">
        <v>-5620746</v>
      </c>
      <c r="D97" s="24">
        <v>0</v>
      </c>
      <c r="E97" s="21"/>
      <c r="F97" s="34"/>
      <c r="G97" s="34"/>
      <c r="H97" s="34"/>
      <c r="I97" s="34"/>
      <c r="J97" s="34"/>
      <c r="K97" s="34"/>
      <c r="L97" s="34"/>
      <c r="M97" s="34"/>
    </row>
    <row r="98" spans="1:13" s="35" customFormat="1" ht="14.25" customHeight="1" x14ac:dyDescent="0.25">
      <c r="A98" s="32"/>
      <c r="B98" s="81"/>
      <c r="C98" s="24"/>
      <c r="D98" s="24"/>
      <c r="E98" s="21"/>
      <c r="F98" s="34"/>
      <c r="G98" s="34"/>
      <c r="H98" s="34"/>
      <c r="I98" s="34"/>
      <c r="J98" s="34"/>
      <c r="K98" s="34"/>
      <c r="L98" s="34"/>
      <c r="M98" s="34"/>
    </row>
    <row r="99" spans="1:13" s="35" customFormat="1" ht="22.7" customHeight="1" x14ac:dyDescent="0.25">
      <c r="A99" s="32"/>
      <c r="B99" s="36" t="s">
        <v>143</v>
      </c>
      <c r="C99" s="20">
        <f>C100+C101</f>
        <v>850000.25</v>
      </c>
      <c r="D99" s="20">
        <f>D100+D101</f>
        <v>-3850000</v>
      </c>
      <c r="E99" s="21"/>
      <c r="F99" s="34"/>
      <c r="G99" s="34"/>
      <c r="H99" s="34"/>
      <c r="I99" s="34"/>
      <c r="J99" s="34"/>
      <c r="K99" s="34"/>
      <c r="L99" s="34"/>
      <c r="M99" s="34"/>
    </row>
    <row r="100" spans="1:13" s="35" customFormat="1" ht="22.7" customHeight="1" x14ac:dyDescent="0.25">
      <c r="A100" s="32"/>
      <c r="B100" s="81" t="s">
        <v>144</v>
      </c>
      <c r="C100" s="24">
        <v>6200000.25</v>
      </c>
      <c r="D100" s="24">
        <v>0</v>
      </c>
      <c r="E100" s="21"/>
      <c r="F100" s="34"/>
      <c r="G100" s="34"/>
      <c r="H100" s="34"/>
      <c r="I100" s="34"/>
      <c r="J100" s="34"/>
      <c r="K100" s="34"/>
      <c r="L100" s="34"/>
      <c r="M100" s="34"/>
    </row>
    <row r="101" spans="1:13" s="35" customFormat="1" ht="22.7" customHeight="1" x14ac:dyDescent="0.25">
      <c r="A101" s="32"/>
      <c r="B101" s="82" t="s">
        <v>145</v>
      </c>
      <c r="C101" s="24">
        <v>-5350000</v>
      </c>
      <c r="D101" s="24">
        <v>-3850000</v>
      </c>
      <c r="E101" s="21"/>
      <c r="F101" s="34"/>
      <c r="G101" s="34"/>
      <c r="H101" s="34"/>
      <c r="I101" s="34"/>
      <c r="J101" s="34"/>
      <c r="K101" s="34"/>
      <c r="L101" s="34"/>
      <c r="M101" s="34"/>
    </row>
    <row r="102" spans="1:13" s="35" customFormat="1" ht="15.75" customHeight="1" x14ac:dyDescent="0.25">
      <c r="A102" s="32"/>
      <c r="B102" s="82"/>
      <c r="C102" s="24"/>
      <c r="D102" s="24"/>
      <c r="E102" s="21"/>
      <c r="F102" s="34"/>
      <c r="G102" s="34"/>
      <c r="H102" s="34"/>
      <c r="I102" s="34"/>
      <c r="J102" s="34"/>
      <c r="K102" s="34"/>
      <c r="L102" s="34"/>
      <c r="M102" s="34"/>
    </row>
    <row r="103" spans="1:13" s="35" customFormat="1" ht="31.5" x14ac:dyDescent="0.25">
      <c r="A103" s="32"/>
      <c r="B103" s="36" t="s">
        <v>146</v>
      </c>
      <c r="C103" s="20">
        <v>0</v>
      </c>
      <c r="D103" s="20">
        <f>D104</f>
        <v>425471.14416000003</v>
      </c>
      <c r="E103" s="21"/>
      <c r="F103" s="34"/>
      <c r="G103" s="34"/>
      <c r="H103" s="34"/>
      <c r="I103" s="34"/>
      <c r="J103" s="34"/>
      <c r="K103" s="34"/>
      <c r="L103" s="34"/>
      <c r="M103" s="34"/>
    </row>
    <row r="104" spans="1:13" s="35" customFormat="1" ht="31.5" x14ac:dyDescent="0.25">
      <c r="A104" s="32"/>
      <c r="B104" s="83" t="s">
        <v>147</v>
      </c>
      <c r="C104" s="84" t="s">
        <v>15</v>
      </c>
      <c r="D104" s="84">
        <v>425471.14416000003</v>
      </c>
      <c r="E104" s="21"/>
      <c r="F104" s="34"/>
      <c r="G104" s="34"/>
      <c r="H104" s="34"/>
      <c r="I104" s="34"/>
      <c r="J104" s="34"/>
      <c r="K104" s="34"/>
      <c r="L104" s="34"/>
      <c r="M104" s="34"/>
    </row>
    <row r="105" spans="1:13" s="35" customFormat="1" ht="63" x14ac:dyDescent="0.25">
      <c r="A105" s="32"/>
      <c r="B105" s="85" t="s">
        <v>148</v>
      </c>
      <c r="C105" s="24" t="s">
        <v>15</v>
      </c>
      <c r="D105" s="24">
        <f>D104</f>
        <v>425471.14416000003</v>
      </c>
      <c r="E105" s="21"/>
      <c r="F105" s="34"/>
      <c r="G105" s="34"/>
      <c r="H105" s="34"/>
      <c r="I105" s="34"/>
      <c r="J105" s="34"/>
      <c r="K105" s="34"/>
      <c r="L105" s="34"/>
      <c r="M105" s="34"/>
    </row>
    <row r="106" spans="1:13" s="35" customFormat="1" ht="32.25" customHeight="1" x14ac:dyDescent="0.25">
      <c r="A106" s="32"/>
      <c r="B106" s="36" t="s">
        <v>149</v>
      </c>
      <c r="C106" s="20">
        <f>C107+C108</f>
        <v>641602.99681998789</v>
      </c>
      <c r="D106" s="20">
        <f>D107+D108</f>
        <v>-249641.84266000055</v>
      </c>
      <c r="E106" s="21"/>
      <c r="F106" s="34"/>
      <c r="G106" s="34"/>
      <c r="H106" s="34"/>
      <c r="I106" s="34"/>
      <c r="J106" s="34"/>
      <c r="K106" s="34"/>
      <c r="L106" s="34"/>
      <c r="M106" s="34"/>
    </row>
    <row r="107" spans="1:13" ht="22.7" customHeight="1" x14ac:dyDescent="0.25">
      <c r="A107" s="14"/>
      <c r="B107" s="23" t="s">
        <v>150</v>
      </c>
      <c r="C107" s="24">
        <v>-81314785.642990008</v>
      </c>
      <c r="D107" s="30">
        <v>-12720065.46618</v>
      </c>
      <c r="E107" s="21"/>
      <c r="F107" s="9"/>
      <c r="G107" s="9"/>
      <c r="H107" s="9"/>
      <c r="I107" s="9"/>
      <c r="J107" s="9"/>
      <c r="K107" s="9"/>
      <c r="L107" s="9"/>
      <c r="M107" s="9"/>
    </row>
    <row r="108" spans="1:13" ht="22.7" customHeight="1" x14ac:dyDescent="0.25">
      <c r="A108" s="14"/>
      <c r="B108" s="23" t="s">
        <v>151</v>
      </c>
      <c r="C108" s="24">
        <v>81956388.639809996</v>
      </c>
      <c r="D108" s="24">
        <v>12470423.62352</v>
      </c>
      <c r="E108" s="21"/>
      <c r="F108" s="9"/>
      <c r="G108" s="9"/>
      <c r="H108" s="9"/>
      <c r="I108" s="9"/>
      <c r="J108" s="9"/>
      <c r="K108" s="9"/>
      <c r="L108" s="9"/>
      <c r="M108" s="9"/>
    </row>
    <row r="109" spans="1:13" ht="30" customHeight="1" x14ac:dyDescent="0.25">
      <c r="A109" s="14"/>
      <c r="B109" s="31" t="s">
        <v>152</v>
      </c>
      <c r="C109" s="20">
        <f>C95+C99+C103+C106+C91</f>
        <v>2641602.9968199879</v>
      </c>
      <c r="D109" s="20">
        <f>D95+D99+D103+D106+D91</f>
        <v>192949.30149999948</v>
      </c>
      <c r="E109" s="21"/>
      <c r="F109" s="9"/>
      <c r="G109" s="9"/>
      <c r="H109" s="9"/>
      <c r="I109" s="9"/>
      <c r="J109" s="9"/>
      <c r="K109" s="9"/>
      <c r="L109" s="9"/>
      <c r="M109" s="9"/>
    </row>
    <row r="110" spans="1:13" ht="15.75" x14ac:dyDescent="0.25">
      <c r="B110" s="10"/>
      <c r="C110" s="9"/>
      <c r="D110" s="11"/>
      <c r="E110" s="12"/>
      <c r="F110" s="9"/>
      <c r="G110" s="9"/>
      <c r="H110" s="9"/>
      <c r="I110" s="9"/>
      <c r="J110" s="9"/>
      <c r="K110" s="9"/>
      <c r="L110" s="9"/>
      <c r="M110" s="9"/>
    </row>
    <row r="111" spans="1:13" ht="15.75" x14ac:dyDescent="0.25">
      <c r="B111" s="10"/>
      <c r="C111" s="8"/>
      <c r="D111" s="11"/>
      <c r="E111" s="12"/>
      <c r="F111" s="9"/>
      <c r="G111" s="9"/>
      <c r="H111" s="9"/>
      <c r="I111" s="9"/>
      <c r="J111" s="9"/>
      <c r="K111" s="9"/>
      <c r="L111" s="9"/>
      <c r="M111" s="9"/>
    </row>
    <row r="112" spans="1:13" ht="15.75" x14ac:dyDescent="0.25">
      <c r="B112" s="10"/>
      <c r="C112" s="9"/>
      <c r="D112" s="11"/>
      <c r="E112" s="12"/>
      <c r="F112" s="9"/>
      <c r="G112" s="9"/>
      <c r="H112" s="9"/>
      <c r="I112" s="9"/>
      <c r="J112" s="9"/>
      <c r="K112" s="9"/>
      <c r="L112" s="9"/>
      <c r="M112" s="9"/>
    </row>
    <row r="113" spans="2:13" ht="15.75" x14ac:dyDescent="0.25">
      <c r="B113" s="10"/>
      <c r="C113" s="9"/>
      <c r="D113" s="11"/>
      <c r="E113" s="12"/>
      <c r="F113" s="9"/>
      <c r="G113" s="9"/>
      <c r="H113" s="9"/>
      <c r="I113" s="9"/>
      <c r="J113" s="9"/>
      <c r="K113" s="9"/>
      <c r="L113" s="9"/>
      <c r="M113" s="9"/>
    </row>
    <row r="114" spans="2:13" ht="15.75" x14ac:dyDescent="0.25">
      <c r="B114" s="10"/>
      <c r="C114" s="9"/>
      <c r="D114" s="11"/>
      <c r="E114" s="12"/>
      <c r="F114" s="9"/>
      <c r="G114" s="9"/>
      <c r="H114" s="9"/>
      <c r="I114" s="9"/>
      <c r="J114" s="9"/>
      <c r="K114" s="9"/>
      <c r="L114" s="9"/>
      <c r="M114" s="9"/>
    </row>
    <row r="115" spans="2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2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2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2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2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2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2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2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2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2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2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2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2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2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199" spans="2:13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  <c r="L199" s="9"/>
      <c r="M199" s="9"/>
    </row>
    <row r="200" spans="2:13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  <c r="L200" s="9"/>
      <c r="M200" s="9"/>
    </row>
    <row r="201" spans="2:13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  <c r="L201" s="9"/>
      <c r="M201" s="9"/>
    </row>
    <row r="202" spans="2:13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  <c r="L202" s="9"/>
      <c r="M202" s="9"/>
    </row>
    <row r="203" spans="2:13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  <c r="L203" s="9"/>
      <c r="M203" s="9"/>
    </row>
    <row r="204" spans="2:13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  <c r="L204" s="9"/>
      <c r="M204" s="9"/>
    </row>
    <row r="205" spans="2:13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  <c r="L205" s="9"/>
      <c r="M205" s="9"/>
    </row>
    <row r="206" spans="2:13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  <c r="L206" s="9"/>
      <c r="M206" s="9"/>
    </row>
    <row r="207" spans="2:13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  <c r="L207" s="9"/>
      <c r="M207" s="9"/>
    </row>
    <row r="474" spans="4:4" ht="18.75" x14ac:dyDescent="0.3">
      <c r="D474" s="86"/>
    </row>
    <row r="475" spans="4:4" ht="18.75" x14ac:dyDescent="0.3">
      <c r="D475" s="86"/>
    </row>
    <row r="478" spans="4:4" x14ac:dyDescent="0.2">
      <c r="D478" s="87"/>
    </row>
  </sheetData>
  <pageMargins left="0.15748031496062992" right="0.15748031496062992" top="0.41" bottom="0.2" header="0.15748031496062992" footer="0.19685039370078741"/>
  <pageSetup paperSize="9" scale="72" fitToHeight="2" orientation="portrait" r:id="rId1"/>
  <rowBreaks count="3" manualBreakCount="3">
    <brk id="42" max="4" man="1"/>
    <brk id="87" max="4" man="1"/>
    <brk id="1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01.03.2025</vt:lpstr>
      <vt:lpstr>'на 01.03.2025'!Область_печати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2025-03-19T10:23:55Z</cp:lastPrinted>
  <dcterms:created xsi:type="dcterms:W3CDTF">2025-03-17T09:27:57Z</dcterms:created>
  <dcterms:modified xsi:type="dcterms:W3CDTF">2025-03-20T02:36:46Z</dcterms:modified>
</cp:coreProperties>
</file>