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4955" windowHeight="7170"/>
  </bookViews>
  <sheets>
    <sheet name="01.02.2015" sheetId="1" r:id="rId1"/>
  </sheets>
  <externalReferences>
    <externalReference r:id="rId2"/>
    <externalReference r:id="rId3"/>
  </externalReferences>
  <definedNames>
    <definedName name="Z_5F4BDBB1_E645_4516_8FC8_7D1E2AFE448F_.wvu.Rows" localSheetId="0" hidden="1">'01.02.2015'!$35:$35,'01.02.2015'!$88:$91,'01.02.2015'!$106:$107,'01.02.2015'!$112:$112</definedName>
    <definedName name="Z_791A6B44_A126_477F_8F66_87C81269CCAF_.wvu.Rows" localSheetId="0" hidden="1">'01.02.2015'!#REF!,'01.02.2015'!$106:$107,'01.02.2015'!$113:$113</definedName>
    <definedName name="Z_AFEF4DE1_67D6_48C6_A8C8_B9E9198BBD0E_.wvu.Rows" localSheetId="0" hidden="1">'01.02.2015'!#REF!,'01.02.2015'!$113:$113</definedName>
    <definedName name="Z_CAE69FAB_AFBE_4188_8F32_69E048226F14_.wvu.PrintArea" localSheetId="0" hidden="1">'01.02.2015'!$B$1:$E$114</definedName>
    <definedName name="Z_CAE69FAB_AFBE_4188_8F32_69E048226F14_.wvu.Rows" localSheetId="0" hidden="1">'01.02.2015'!$35:$36,'01.02.2015'!$113:$113</definedName>
    <definedName name="Z_D2DF83CF_573E_4A86_A4BE_5A992E023C65_.wvu.Rows" localSheetId="0" hidden="1">'01.02.2015'!#REF!,'01.02.2015'!$106:$107,'01.02.2015'!$113:$113</definedName>
    <definedName name="Z_E2CE03E0_A708_4616_8DFD_0910D1C70A9E_.wvu.Rows" localSheetId="0" hidden="1">'01.02.2015'!#REF!,'01.02.2015'!$106:$107,'01.02.2015'!$113:$113</definedName>
    <definedName name="Z_E8991B2E_0E9F_48F3_A4D6_3B340ABE8C8E_.wvu.Rows" localSheetId="0" hidden="1">'01.02.2015'!$35:$36,'01.02.2015'!$113:$113</definedName>
    <definedName name="Z_F8542D9D_A523_4F6F_8CFE_9BA4BA3D5B88_.wvu.Rows" localSheetId="0" hidden="1">'01.02.2015'!$35:$35,'01.02.2015'!$88:$91,'01.02.2015'!$106:$108,'01.02.2015'!$112:$112</definedName>
  </definedNames>
  <calcPr calcId="145621"/>
</workbook>
</file>

<file path=xl/calcChain.xml><?xml version="1.0" encoding="utf-8"?>
<calcChain xmlns="http://schemas.openxmlformats.org/spreadsheetml/2006/main">
  <c r="D80" i="1" l="1"/>
  <c r="D63" i="1"/>
  <c r="D59" i="1"/>
  <c r="C32" i="1"/>
  <c r="C67" i="1"/>
  <c r="D85" i="1"/>
  <c r="C85" i="1"/>
  <c r="D48" i="1"/>
  <c r="C28" i="1"/>
  <c r="D22" i="1"/>
  <c r="D84" i="1"/>
  <c r="E84" i="1" s="1"/>
  <c r="C84" i="1"/>
  <c r="D82" i="1"/>
  <c r="E82" i="1" s="1"/>
  <c r="C82" i="1"/>
  <c r="D81" i="1"/>
  <c r="E81" i="1" s="1"/>
  <c r="C81" i="1"/>
  <c r="C80" i="1"/>
  <c r="D78" i="1"/>
  <c r="C78" i="1"/>
  <c r="D77" i="1"/>
  <c r="C77" i="1"/>
  <c r="D76" i="1"/>
  <c r="C76" i="1"/>
  <c r="D75" i="1"/>
  <c r="C75" i="1"/>
  <c r="D74" i="1"/>
  <c r="C74" i="1"/>
  <c r="D72" i="1"/>
  <c r="C72" i="1"/>
  <c r="E72" i="1" s="1"/>
  <c r="D70" i="1"/>
  <c r="E70" i="1" s="1"/>
  <c r="C70" i="1"/>
  <c r="D69" i="1"/>
  <c r="C69" i="1"/>
  <c r="D68" i="1"/>
  <c r="E68" i="1" s="1"/>
  <c r="C68" i="1"/>
  <c r="D66" i="1"/>
  <c r="C66" i="1"/>
  <c r="D65" i="1"/>
  <c r="E65" i="1" s="1"/>
  <c r="C65" i="1"/>
  <c r="D64" i="1"/>
  <c r="C64" i="1"/>
  <c r="C63" i="1"/>
  <c r="E63" i="1" s="1"/>
  <c r="D61" i="1"/>
  <c r="E61" i="1" s="1"/>
  <c r="C61" i="1"/>
  <c r="E59" i="1"/>
  <c r="C59" i="1"/>
  <c r="D58" i="1"/>
  <c r="E58" i="1" s="1"/>
  <c r="C58" i="1"/>
  <c r="D57" i="1"/>
  <c r="E57" i="1" s="1"/>
  <c r="C57" i="1"/>
  <c r="D56" i="1"/>
  <c r="E56" i="1" s="1"/>
  <c r="C56" i="1"/>
  <c r="D55" i="1"/>
  <c r="E55" i="1" s="1"/>
  <c r="C55" i="1"/>
  <c r="D53" i="1"/>
  <c r="C53" i="1"/>
  <c r="D52" i="1"/>
  <c r="E52" i="1" s="1"/>
  <c r="C52" i="1"/>
  <c r="D51" i="1"/>
  <c r="C51" i="1"/>
  <c r="D49" i="1"/>
  <c r="E49" i="1" s="1"/>
  <c r="C49" i="1"/>
  <c r="C39" i="1"/>
  <c r="D47" i="1"/>
  <c r="C47" i="1"/>
  <c r="E47" i="1" s="1"/>
  <c r="D46" i="1"/>
  <c r="C46" i="1"/>
  <c r="D45" i="1"/>
  <c r="C45" i="1"/>
  <c r="E45" i="1" s="1"/>
  <c r="D44" i="1"/>
  <c r="E44" i="1" s="1"/>
  <c r="C44" i="1"/>
  <c r="D42" i="1"/>
  <c r="C42" i="1"/>
  <c r="E42" i="1" s="1"/>
  <c r="D41" i="1"/>
  <c r="E41" i="1" s="1"/>
  <c r="C41" i="1"/>
  <c r="D40" i="1"/>
  <c r="C40" i="1"/>
  <c r="D43" i="1"/>
  <c r="C43" i="1"/>
  <c r="E40" i="1"/>
  <c r="D111" i="1"/>
  <c r="D110" i="1" s="1"/>
  <c r="C111" i="1"/>
  <c r="C110" i="1"/>
  <c r="D108" i="1"/>
  <c r="C108" i="1"/>
  <c r="D107" i="1"/>
  <c r="C107" i="1"/>
  <c r="D106" i="1"/>
  <c r="C106" i="1"/>
  <c r="C105" i="1"/>
  <c r="D103" i="1"/>
  <c r="C103" i="1"/>
  <c r="D102" i="1"/>
  <c r="C102" i="1"/>
  <c r="C101" i="1" s="1"/>
  <c r="D101" i="1"/>
  <c r="D99" i="1"/>
  <c r="C99" i="1"/>
  <c r="C97" i="1" s="1"/>
  <c r="D98" i="1"/>
  <c r="C98" i="1"/>
  <c r="D97" i="1"/>
  <c r="D95" i="1"/>
  <c r="C95" i="1"/>
  <c r="D94" i="1"/>
  <c r="C94" i="1"/>
  <c r="C93" i="1" s="1"/>
  <c r="D93" i="1"/>
  <c r="D91" i="1"/>
  <c r="C91" i="1"/>
  <c r="D90" i="1"/>
  <c r="D89" i="1" s="1"/>
  <c r="C90" i="1"/>
  <c r="C89" i="1"/>
  <c r="E35" i="1"/>
  <c r="D33" i="1"/>
  <c r="C33" i="1"/>
  <c r="D32" i="1"/>
  <c r="D31" i="1"/>
  <c r="C31" i="1"/>
  <c r="D29" i="1"/>
  <c r="C29" i="1"/>
  <c r="C26" i="1"/>
  <c r="E22" i="1"/>
  <c r="C22" i="1"/>
  <c r="D16" i="1"/>
  <c r="C16" i="1"/>
  <c r="D14" i="1"/>
  <c r="E14" i="1" s="1"/>
  <c r="C14" i="1"/>
  <c r="D13" i="1"/>
  <c r="C13" i="1"/>
  <c r="C11" i="1" s="1"/>
  <c r="D12" i="1"/>
  <c r="E12" i="1" s="1"/>
  <c r="C12" i="1"/>
  <c r="D9" i="1"/>
  <c r="D105" i="1" l="1"/>
  <c r="D114" i="1" s="1"/>
  <c r="D11" i="1"/>
  <c r="E11" i="1" s="1"/>
  <c r="E13" i="1"/>
  <c r="C114" i="1"/>
  <c r="E51" i="1"/>
  <c r="E53" i="1"/>
  <c r="E64" i="1"/>
  <c r="E66" i="1"/>
  <c r="E69" i="1"/>
  <c r="E75" i="1"/>
  <c r="E77" i="1"/>
  <c r="E74" i="1"/>
  <c r="E76" i="1"/>
  <c r="E78" i="1"/>
  <c r="E16" i="1"/>
  <c r="E80" i="1"/>
  <c r="E32" i="1"/>
  <c r="C23" i="1" l="1"/>
  <c r="D28" i="1"/>
  <c r="C8" i="1"/>
  <c r="D17" i="1"/>
  <c r="D20" i="1"/>
  <c r="D24" i="1"/>
  <c r="D26" i="1"/>
  <c r="C60" i="1"/>
  <c r="C9" i="1"/>
  <c r="E9" i="1" s="1"/>
  <c r="D18" i="1"/>
  <c r="C19" i="1"/>
  <c r="C21" i="1"/>
  <c r="D25" i="1"/>
  <c r="C17" i="1"/>
  <c r="C15" i="1" s="1"/>
  <c r="C25" i="1"/>
  <c r="D8" i="1"/>
  <c r="D7" i="1" s="1"/>
  <c r="C18" i="1"/>
  <c r="D21" i="1"/>
  <c r="E21" i="1" s="1"/>
  <c r="C24" i="1"/>
  <c r="C10" i="1"/>
  <c r="D79" i="1" l="1"/>
  <c r="D60" i="1"/>
  <c r="E60" i="1" s="1"/>
  <c r="D54" i="1"/>
  <c r="D10" i="1"/>
  <c r="E10" i="1" s="1"/>
  <c r="D62" i="1"/>
  <c r="D39" i="1"/>
  <c r="D73" i="1"/>
  <c r="C71" i="1"/>
  <c r="D50" i="1"/>
  <c r="C48" i="1"/>
  <c r="D19" i="1"/>
  <c r="D27" i="1"/>
  <c r="C83" i="1"/>
  <c r="C79" i="1"/>
  <c r="D71" i="1"/>
  <c r="E71" i="1" s="1"/>
  <c r="D67" i="1"/>
  <c r="C73" i="1"/>
  <c r="C50" i="1"/>
  <c r="D23" i="1"/>
  <c r="E23" i="1" s="1"/>
  <c r="C62" i="1"/>
  <c r="C54" i="1"/>
  <c r="E17" i="1"/>
  <c r="D15" i="1"/>
  <c r="E15" i="1" s="1"/>
  <c r="E25" i="1"/>
  <c r="E18" i="1"/>
  <c r="E24" i="1"/>
  <c r="C7" i="1"/>
  <c r="E28" i="1"/>
  <c r="D6" i="1" l="1"/>
  <c r="C20" i="1"/>
  <c r="E20" i="1" s="1"/>
  <c r="C6" i="1"/>
  <c r="E67" i="1"/>
  <c r="E50" i="1"/>
  <c r="E48" i="1"/>
  <c r="E54" i="1"/>
  <c r="E79" i="1"/>
  <c r="D83" i="1"/>
  <c r="E83" i="1" s="1"/>
  <c r="E39" i="1"/>
  <c r="C27" i="1"/>
  <c r="E27" i="1" s="1"/>
  <c r="E7" i="1"/>
  <c r="E73" i="1"/>
  <c r="E62" i="1"/>
  <c r="C34" i="1" l="1"/>
  <c r="C87" i="1" s="1"/>
  <c r="E6" i="1"/>
  <c r="D34" i="1"/>
  <c r="E85" i="1"/>
  <c r="D87" i="1" l="1"/>
  <c r="E34" i="1"/>
</calcChain>
</file>

<file path=xl/sharedStrings.xml><?xml version="1.0" encoding="utf-8"?>
<sst xmlns="http://schemas.openxmlformats.org/spreadsheetml/2006/main" count="154" uniqueCount="150">
  <si>
    <t>Сведения об исполнении бюджета г. Красноярска по состоянию на 01.02.2015 г.</t>
  </si>
  <si>
    <t>тыс. руб.</t>
  </si>
  <si>
    <t>Наименование показателей</t>
  </si>
  <si>
    <t>Бюджет города   на 2015 год с учетом изменений</t>
  </si>
  <si>
    <t xml:space="preserve">Исполнено 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</si>
  <si>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</si>
  <si>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</si>
  <si>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</si>
  <si>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</si>
  <si>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-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</si>
  <si>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</si>
  <si>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</si>
  <si>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</si>
  <si>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</si>
  <si>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</si>
  <si>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</si>
  <si>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</si>
  <si>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</si>
  <si>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</si>
  <si>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</si>
  <si>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</si>
  <si>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</si>
  <si>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</si>
  <si>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</si>
  <si>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</si>
  <si>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</si>
  <si>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</si>
  <si>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</si>
  <si>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</si>
  <si>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</si>
  <si>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</si>
  <si>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Поступления от денежных пожертвований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</si>
  <si>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</si>
  <si>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</si>
  <si>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</t>
  </si>
  <si>
    <t>ИТОГО ДОХОДОВ</t>
  </si>
  <si>
    <t>РАСХОДЫ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</si>
  <si>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</si>
  <si>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</si>
  <si>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</si>
  <si>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</si>
  <si>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</si>
  <si>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</si>
  <si>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</si>
  <si>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</si>
  <si>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</si>
  <si>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</si>
  <si>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</si>
  <si>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</si>
  <si>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</si>
  <si>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</si>
  <si>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</si>
  <si>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</si>
  <si>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</si>
  <si>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</si>
  <si>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</si>
  <si>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</si>
  <si>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</si>
  <si>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</si>
  <si>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</si>
  <si>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</si>
  <si>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</si>
  <si>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</si>
  <si>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</si>
  <si>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</si>
  <si>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</si>
  <si>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</si>
  <si>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</si>
  <si>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</si>
  <si>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</si>
  <si>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</si>
  <si>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</si>
  <si>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</si>
  <si>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</si>
  <si>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</si>
  <si>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</si>
  <si>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</si>
  <si>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</si>
  <si>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</si>
  <si>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</si>
  <si>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</si>
  <si>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</si>
  <si>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</si>
  <si>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</si>
  <si>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</si>
  <si>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0100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</si>
  <si>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</si>
  <si>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</si>
  <si>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0300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</si>
  <si>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</si>
  <si>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</si>
  <si>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</si>
  <si>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</si>
  <si>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</si>
  <si>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</si>
  <si>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0400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</si>
  <si>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</si>
  <si>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</si>
  <si>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</si>
  <si>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</si>
  <si>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</si>
  <si>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</si>
  <si>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</si>
  <si>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</si>
  <si>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</si>
  <si>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</si>
  <si>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0500</t>
  </si>
  <si>
    <t>0603</t>
  </si>
  <si>
    <t>Охрана объектов раститтельного и животного мира и среды их обитания</t>
  </si>
  <si>
    <t>0600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</si>
  <si>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</si>
  <si>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</si>
  <si>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</si>
  <si>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</si>
  <si>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</si>
  <si>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</si>
  <si>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</si>
  <si>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</si>
  <si>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</si>
  <si>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</si>
  <si>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</si>
  <si>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</si>
  <si>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</si>
  <si>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</si>
  <si>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</si>
  <si>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0800</t>
  </si>
  <si>
    <t>0901</t>
  </si>
  <si>
    <t>Стационарная медицинская помощь</t>
  </si>
  <si>
    <t>0900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</si>
  <si>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</si>
  <si>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</si>
  <si>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</si>
  <si>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</si>
  <si>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</si>
  <si>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</si>
  <si>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</si>
  <si>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</si>
  <si>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</si>
  <si>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</si>
  <si>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1000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</si>
  <si>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</si>
  <si>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</si>
  <si>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</si>
  <si>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</si>
  <si>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</si>
  <si>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</si>
  <si>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1100</t>
  </si>
  <si>
    <t>1301</t>
  </si>
  <si>
    <t>Обслуживание государственного и муниципального долга</t>
  </si>
  <si>
    <t>1300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</si>
</sst>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/>
    <xf numFmtId="165" fontId="4" fillId="0" borderId="0" xfId="0" applyNumberFormat="1" applyFont="1"/>
    <xf numFmtId="0" fontId="4" fillId="0" borderId="1" xfId="0" applyFont="1" applyBorder="1" applyAlignment="1"/>
    <xf numFmtId="49" fontId="6" fillId="3" borderId="1" xfId="0" applyNumberFormat="1" applyFont="1" applyFill="1" applyBorder="1" applyAlignment="1" applyProtection="1">
      <alignment horizontal="left" wrapText="1"/>
    </xf>
    <xf numFmtId="0" fontId="4" fillId="0" borderId="1" xfId="0" applyFont="1" applyBorder="1" applyAlignment="1">
      <alignment wrapText="1"/>
    </xf>
    <xf numFmtId="49" fontId="4" fillId="3" borderId="1" xfId="0" applyNumberFormat="1" applyFont="1" applyFill="1" applyBorder="1" applyAlignment="1" applyProtection="1">
      <alignment horizontal="lef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/>
    <xf numFmtId="165" fontId="7" fillId="0" borderId="0" xfId="0" applyNumberFormat="1" applyFont="1"/>
    <xf numFmtId="0" fontId="7" fillId="0" borderId="0" xfId="0" applyFont="1"/>
    <xf numFmtId="0" fontId="3" fillId="0" borderId="0" xfId="0" applyFont="1"/>
    <xf numFmtId="3" fontId="6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left" wrapText="1"/>
    </xf>
    <xf numFmtId="0" fontId="8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4" fillId="0" borderId="0" xfId="0" applyFont="1" applyBorder="1" applyAlignment="1"/>
    <xf numFmtId="166" fontId="4" fillId="0" borderId="0" xfId="0" applyNumberFormat="1" applyFont="1" applyBorder="1"/>
    <xf numFmtId="164" fontId="7" fillId="0" borderId="0" xfId="0" applyNumberFormat="1" applyFont="1"/>
    <xf numFmtId="164" fontId="5" fillId="0" borderId="0" xfId="0" applyNumberFormat="1" applyFont="1"/>
    <xf numFmtId="3" fontId="4" fillId="2" borderId="1" xfId="0" applyNumberFormat="1" applyFont="1" applyFill="1" applyBorder="1"/>
    <xf numFmtId="0" fontId="0" fillId="2" borderId="0" xfId="0" applyFont="1" applyFill="1"/>
    <xf numFmtId="9" fontId="0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3" fontId="4" fillId="2" borderId="2" xfId="0" applyNumberFormat="1" applyFont="1" applyFill="1" applyBorder="1"/>
    <xf numFmtId="0" fontId="0" fillId="0" borderId="1" xfId="0" applyFont="1" applyBorder="1"/>
    <xf numFmtId="49" fontId="6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0" fontId="0" fillId="0" borderId="1" xfId="0" applyFont="1" applyBorder="1" applyAlignment="1"/>
    <xf numFmtId="49" fontId="4" fillId="3" borderId="1" xfId="0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left" vertical="center" wrapText="1"/>
    </xf>
    <xf numFmtId="49" fontId="11" fillId="4" borderId="1" xfId="0" applyNumberFormat="1" applyFont="1" applyFill="1" applyBorder="1" applyAlignment="1" applyProtection="1">
      <alignment horizontal="center" vertical="center"/>
    </xf>
    <xf numFmtId="49" fontId="11" fillId="5" borderId="1" xfId="0" applyNumberFormat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/>
    <xf numFmtId="0" fontId="6" fillId="4" borderId="1" xfId="0" applyFont="1" applyFill="1" applyBorder="1" applyAlignment="1">
      <alignment wrapText="1"/>
    </xf>
    <xf numFmtId="49" fontId="10" fillId="3" borderId="1" xfId="0" applyNumberFormat="1" applyFont="1" applyFill="1" applyBorder="1" applyAlignment="1" applyProtection="1">
      <alignment horizontal="center" vertical="center"/>
    </xf>
    <xf numFmtId="49" fontId="10" fillId="3" borderId="1" xfId="0" applyNumberFormat="1" applyFont="1" applyFill="1" applyBorder="1" applyAlignment="1" applyProtection="1">
      <alignment horizontal="left"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iS\SPRAVKI\2015\I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iS\SPRAVKI\2015\II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Лист1"/>
    </sheetNames>
    <sheetDataSet>
      <sheetData sheetId="0">
        <row r="9">
          <cell r="D9">
            <v>1304756</v>
          </cell>
          <cell r="E9">
            <v>-138343.64460999999</v>
          </cell>
        </row>
        <row r="13">
          <cell r="D13">
            <v>7406738</v>
          </cell>
          <cell r="E13">
            <v>302557.85939</v>
          </cell>
        </row>
        <row r="32">
          <cell r="D32">
            <v>1228887.8</v>
          </cell>
          <cell r="E32">
            <v>224435.76391000001</v>
          </cell>
        </row>
        <row r="35">
          <cell r="D35">
            <v>501.8</v>
          </cell>
          <cell r="E35">
            <v>0</v>
          </cell>
        </row>
        <row r="41">
          <cell r="D41">
            <v>212950.02</v>
          </cell>
          <cell r="E41">
            <v>6538.5902299999998</v>
          </cell>
        </row>
        <row r="42">
          <cell r="D42">
            <v>1093710.51</v>
          </cell>
          <cell r="E42">
            <v>54738.365079999996</v>
          </cell>
        </row>
        <row r="51">
          <cell r="D51">
            <v>387499.5</v>
          </cell>
          <cell r="E51">
            <v>10347.24346</v>
          </cell>
        </row>
        <row r="59">
          <cell r="D59">
            <v>27.300000000000004</v>
          </cell>
          <cell r="E59">
            <v>-28.428730000000002</v>
          </cell>
        </row>
        <row r="76">
          <cell r="D76">
            <v>2760282.6899999995</v>
          </cell>
          <cell r="E76">
            <v>60418.298329999998</v>
          </cell>
        </row>
        <row r="106">
          <cell r="D106">
            <v>68508.17</v>
          </cell>
          <cell r="E106">
            <v>24052.240859999998</v>
          </cell>
        </row>
        <row r="114">
          <cell r="D114">
            <v>19501.439999999999</v>
          </cell>
          <cell r="E114">
            <v>8935.4114699999991</v>
          </cell>
        </row>
        <row r="128">
          <cell r="D128">
            <v>1363082.67</v>
          </cell>
          <cell r="E128">
            <v>65261.968589999997</v>
          </cell>
        </row>
        <row r="149">
          <cell r="D149">
            <v>591.15</v>
          </cell>
          <cell r="E149">
            <v>7</v>
          </cell>
        </row>
        <row r="154">
          <cell r="D154">
            <v>197504.99599999993</v>
          </cell>
          <cell r="E154">
            <v>12676.401349999998</v>
          </cell>
        </row>
        <row r="204">
          <cell r="D204">
            <v>0</v>
          </cell>
          <cell r="E204">
            <v>19812.78242</v>
          </cell>
        </row>
        <row r="210">
          <cell r="D210">
            <v>9767742.4528599996</v>
          </cell>
          <cell r="E210">
            <v>388206.97554000001</v>
          </cell>
        </row>
        <row r="211">
          <cell r="D211">
            <v>9749499.6173700001</v>
          </cell>
          <cell r="E211">
            <v>466588.84340000001</v>
          </cell>
        </row>
        <row r="330">
          <cell r="D330">
            <v>0</v>
          </cell>
          <cell r="E330">
            <v>0</v>
          </cell>
        </row>
        <row r="333">
          <cell r="D333">
            <v>18242.835490000001</v>
          </cell>
          <cell r="E333">
            <v>0</v>
          </cell>
        </row>
        <row r="335">
          <cell r="D335">
            <v>0</v>
          </cell>
          <cell r="E335">
            <v>1646.69705</v>
          </cell>
        </row>
        <row r="341">
          <cell r="D341">
            <v>0</v>
          </cell>
          <cell r="E341">
            <v>-80028.564910000001</v>
          </cell>
        </row>
        <row r="360">
          <cell r="D360">
            <v>26264131.998859998</v>
          </cell>
          <cell r="E360">
            <v>1091614.39127</v>
          </cell>
        </row>
        <row r="363">
          <cell r="D363">
            <v>2454291.55063</v>
          </cell>
          <cell r="E363">
            <v>90535.547120000003</v>
          </cell>
        </row>
        <row r="387">
          <cell r="D387">
            <v>2661.98</v>
          </cell>
          <cell r="E387">
            <v>68.150999999999996</v>
          </cell>
        </row>
        <row r="405">
          <cell r="D405">
            <v>61024.669999999991</v>
          </cell>
          <cell r="E405">
            <v>2806.7715599999997</v>
          </cell>
        </row>
        <row r="420">
          <cell r="D420">
            <v>932200.32000000007</v>
          </cell>
          <cell r="E420">
            <v>25508.906129999999</v>
          </cell>
        </row>
        <row r="446">
          <cell r="D446">
            <v>184507.90999999997</v>
          </cell>
          <cell r="E446">
            <v>3702.0901000000003</v>
          </cell>
        </row>
        <row r="460">
          <cell r="D460">
            <v>6992.9699999999993</v>
          </cell>
          <cell r="E460">
            <v>379.40309999999999</v>
          </cell>
        </row>
        <row r="474">
          <cell r="D474">
            <v>130400</v>
          </cell>
          <cell r="E474">
            <v>0</v>
          </cell>
        </row>
        <row r="476">
          <cell r="D476">
            <v>1136503.7006299999</v>
          </cell>
          <cell r="E476">
            <v>58070.225229999996</v>
          </cell>
        </row>
        <row r="499">
          <cell r="D499">
            <v>62402.650000000009</v>
          </cell>
          <cell r="E499">
            <v>1102.5818200000001</v>
          </cell>
        </row>
        <row r="538">
          <cell r="D538">
            <v>62402.650000000009</v>
          </cell>
          <cell r="E538">
            <v>1102.5818200000001</v>
          </cell>
        </row>
        <row r="563">
          <cell r="D563">
            <v>3653034.3418100001</v>
          </cell>
          <cell r="E563">
            <v>19548.101319999998</v>
          </cell>
        </row>
        <row r="605">
          <cell r="D605">
            <v>614568.30000000005</v>
          </cell>
          <cell r="E605">
            <v>16194.898209999999</v>
          </cell>
        </row>
        <row r="623">
          <cell r="D623">
            <v>2913269.0318099996</v>
          </cell>
          <cell r="E623">
            <v>1318.62112</v>
          </cell>
        </row>
        <row r="633">
          <cell r="D633">
            <v>125197.01000000001</v>
          </cell>
          <cell r="E633">
            <v>2034.5819899999999</v>
          </cell>
        </row>
        <row r="656">
          <cell r="D656">
            <v>4214181.1004500007</v>
          </cell>
          <cell r="E656">
            <v>69094.537630000006</v>
          </cell>
        </row>
        <row r="676">
          <cell r="D676">
            <v>1613495.77045</v>
          </cell>
          <cell r="E676">
            <v>13061.45068</v>
          </cell>
        </row>
        <row r="686">
          <cell r="D686">
            <v>1141682.81</v>
          </cell>
          <cell r="E686">
            <v>43706.073100000001</v>
          </cell>
        </row>
        <row r="697">
          <cell r="D697">
            <v>653201.39</v>
          </cell>
          <cell r="E697">
            <v>0</v>
          </cell>
        </row>
        <row r="708">
          <cell r="D708">
            <v>161723</v>
          </cell>
          <cell r="E708">
            <v>2000</v>
          </cell>
        </row>
        <row r="711">
          <cell r="D711">
            <v>644078.13</v>
          </cell>
          <cell r="E711">
            <v>10327.013849999999</v>
          </cell>
        </row>
        <row r="732">
          <cell r="D732">
            <v>6500</v>
          </cell>
          <cell r="E732">
            <v>0</v>
          </cell>
        </row>
        <row r="742">
          <cell r="D742">
            <v>6500</v>
          </cell>
          <cell r="E742">
            <v>0</v>
          </cell>
        </row>
        <row r="752">
          <cell r="D752">
            <v>12996167.853000002</v>
          </cell>
          <cell r="E752">
            <v>626483.26353</v>
          </cell>
        </row>
        <row r="777">
          <cell r="D777">
            <v>4656950.3870000001</v>
          </cell>
          <cell r="E777">
            <v>129046.66588</v>
          </cell>
        </row>
        <row r="798">
          <cell r="D798">
            <v>7334247.7630000003</v>
          </cell>
          <cell r="E798">
            <v>461838.29157</v>
          </cell>
        </row>
        <row r="822">
          <cell r="D822">
            <v>484413.103</v>
          </cell>
          <cell r="E822">
            <v>17782.415870000001</v>
          </cell>
        </row>
        <row r="841">
          <cell r="D841">
            <v>520556.6</v>
          </cell>
          <cell r="E841">
            <v>17815.890209999998</v>
          </cell>
        </row>
        <row r="862">
          <cell r="D862">
            <v>746315.60900000005</v>
          </cell>
          <cell r="E862">
            <v>76163.83057999998</v>
          </cell>
        </row>
        <row r="884">
          <cell r="D884">
            <v>669756.16899999988</v>
          </cell>
          <cell r="E884">
            <v>73197.360579999993</v>
          </cell>
        </row>
        <row r="905">
          <cell r="D905">
            <v>25436.25</v>
          </cell>
          <cell r="E905">
            <v>1701.146</v>
          </cell>
        </row>
        <row r="925">
          <cell r="D925">
            <v>51123.189999999995</v>
          </cell>
          <cell r="E925">
            <v>1265.3240000000001</v>
          </cell>
        </row>
        <row r="944">
          <cell r="D944">
            <v>81402.786189999999</v>
          </cell>
          <cell r="E944">
            <v>0</v>
          </cell>
        </row>
        <row r="965">
          <cell r="D965">
            <v>81402.786189999999</v>
          </cell>
          <cell r="E965">
            <v>0</v>
          </cell>
        </row>
        <row r="1064">
          <cell r="D1064">
            <v>1575050.3498200001</v>
          </cell>
          <cell r="E1064">
            <v>75949.115989999991</v>
          </cell>
        </row>
        <row r="1087">
          <cell r="D1087">
            <v>28477.02</v>
          </cell>
          <cell r="E1087">
            <v>2232.0456100000001</v>
          </cell>
        </row>
        <row r="1090">
          <cell r="D1090">
            <v>629764.69999999995</v>
          </cell>
          <cell r="E1090">
            <v>44543.348839999999</v>
          </cell>
        </row>
        <row r="1110">
          <cell r="D1110">
            <v>410279.76</v>
          </cell>
          <cell r="E1110">
            <v>5508.1245499999995</v>
          </cell>
        </row>
        <row r="1129">
          <cell r="D1129">
            <v>63903.399999999994</v>
          </cell>
          <cell r="E1129">
            <v>0</v>
          </cell>
        </row>
        <row r="1135">
          <cell r="D1135">
            <v>442625.46982</v>
          </cell>
          <cell r="E1135">
            <v>23665.596989999998</v>
          </cell>
        </row>
        <row r="1157">
          <cell r="D1157">
            <v>455952.62</v>
          </cell>
          <cell r="E1157">
            <v>14587.891829999999</v>
          </cell>
        </row>
        <row r="1182">
          <cell r="D1182">
            <v>16087.04</v>
          </cell>
          <cell r="E1182">
            <v>732.18529999999998</v>
          </cell>
        </row>
        <row r="1189">
          <cell r="D1189">
            <v>403608.93100000004</v>
          </cell>
          <cell r="E1189">
            <v>12000.36046</v>
          </cell>
        </row>
        <row r="1205">
          <cell r="D1205">
            <v>36256.649000000005</v>
          </cell>
          <cell r="E1205">
            <v>1855.3460700000001</v>
          </cell>
        </row>
        <row r="1223">
          <cell r="D1223">
            <v>1233229.45</v>
          </cell>
          <cell r="E1223">
            <v>63645.836410000004</v>
          </cell>
        </row>
        <row r="1226">
          <cell r="D1226">
            <v>1233229.45</v>
          </cell>
          <cell r="E1226">
            <v>63645.836410000004</v>
          </cell>
        </row>
        <row r="1230">
          <cell r="D1230">
            <v>27478528.310900003</v>
          </cell>
          <cell r="E1230">
            <v>1037110.7062299999</v>
          </cell>
        </row>
        <row r="1236">
          <cell r="D1236">
            <v>0</v>
          </cell>
          <cell r="E1236">
            <v>0</v>
          </cell>
        </row>
        <row r="1237">
          <cell r="D1237">
            <v>0</v>
          </cell>
          <cell r="E1237">
            <v>0</v>
          </cell>
        </row>
        <row r="1240">
          <cell r="D1240">
            <v>8000000</v>
          </cell>
          <cell r="E1240">
            <v>0</v>
          </cell>
        </row>
        <row r="1241">
          <cell r="D1241">
            <v>-8461468.4900000002</v>
          </cell>
          <cell r="E1241">
            <v>-65034.278630000001</v>
          </cell>
        </row>
        <row r="1243">
          <cell r="E1243">
            <v>400000</v>
          </cell>
        </row>
        <row r="1244">
          <cell r="D1244">
            <v>9425990.1300000008</v>
          </cell>
          <cell r="E1244">
            <v>400000</v>
          </cell>
        </row>
        <row r="1245">
          <cell r="D1245">
            <v>-7750257</v>
          </cell>
          <cell r="E1245">
            <v>0</v>
          </cell>
        </row>
        <row r="1246">
          <cell r="D1246">
            <v>131.67204000000001</v>
          </cell>
        </row>
        <row r="1247">
          <cell r="D1247">
            <v>0</v>
          </cell>
        </row>
        <row r="1250">
          <cell r="D1250">
            <v>131.67204000000001</v>
          </cell>
          <cell r="E1250">
            <v>0</v>
          </cell>
        </row>
        <row r="1251">
          <cell r="D1251">
            <v>0</v>
          </cell>
          <cell r="E1251">
            <v>0</v>
          </cell>
        </row>
        <row r="1255">
          <cell r="D1255">
            <v>-43690253.800899997</v>
          </cell>
          <cell r="E1255">
            <v>-1650240.36341</v>
          </cell>
        </row>
        <row r="1256">
          <cell r="D1256">
            <v>-43690253.800899997</v>
          </cell>
          <cell r="E1256">
            <v>-1260770.9569999999</v>
          </cell>
        </row>
      </sheetData>
      <sheetData sheetId="1"/>
      <sheetData sheetId="2">
        <row r="21">
          <cell r="D21">
            <v>421742.10000000003</v>
          </cell>
          <cell r="E21">
            <v>42851.002769999992</v>
          </cell>
        </row>
        <row r="29">
          <cell r="D29">
            <v>30105.4</v>
          </cell>
          <cell r="E29">
            <v>9145.5612099999998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</sheetNames>
    <sheetDataSet>
      <sheetData sheetId="0">
        <row r="440">
          <cell r="D440">
            <v>0</v>
          </cell>
          <cell r="E44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9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7.5703125" style="2" customWidth="1"/>
    <col min="2" max="2" width="53.28515625" style="1" customWidth="1"/>
    <col min="3" max="3" width="18.7109375" style="2" customWidth="1"/>
    <col min="4" max="4" width="16" style="3" customWidth="1"/>
    <col min="5" max="5" width="12.42578125" style="52" customWidth="1"/>
    <col min="6" max="6" width="10" style="2" bestFit="1" customWidth="1"/>
    <col min="7" max="8" width="13.7109375" style="2" bestFit="1" customWidth="1"/>
    <col min="9" max="16384" width="9.140625" style="2"/>
  </cols>
  <sheetData>
    <row r="1" spans="1:15" ht="9" customHeight="1" x14ac:dyDescent="0.2"/>
    <row r="2" spans="1:15" ht="18.75" x14ac:dyDescent="0.25">
      <c r="B2" s="87" t="s">
        <v>0</v>
      </c>
      <c r="C2" s="88"/>
      <c r="D2" s="88"/>
      <c r="E2" s="88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75" x14ac:dyDescent="0.25">
      <c r="B3" s="5"/>
      <c r="C3" s="4"/>
      <c r="D3" s="6"/>
      <c r="E3" s="5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.75" x14ac:dyDescent="0.25">
      <c r="B4" s="5"/>
      <c r="C4" s="4"/>
      <c r="D4" s="6"/>
      <c r="E4" s="53" t="s">
        <v>1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8.25" x14ac:dyDescent="0.2">
      <c r="A5" s="39"/>
      <c r="B5" s="7" t="s">
        <v>2</v>
      </c>
      <c r="C5" s="37" t="s">
        <v>3</v>
      </c>
      <c r="D5" s="9" t="s">
        <v>4</v>
      </c>
      <c r="E5" s="8" t="s">
        <v>5</v>
      </c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5.75" x14ac:dyDescent="0.25">
      <c r="A6" s="39"/>
      <c r="B6" s="11" t="s">
        <v>6</v>
      </c>
      <c r="C6" s="68">
        <f>C7+C11+C15+C18+C19+C20+C21+C22+C23+C24+C25+C26+C10</f>
        <v>16496389.545999998</v>
      </c>
      <c r="D6" s="75">
        <f>D7+D11+D15+D18+D19+D20+D21+D22+D23+D24+D25+D26+D10-0.01</f>
        <v>703407.40572999988</v>
      </c>
      <c r="E6" s="54">
        <f t="shared" ref="E6:E7" si="0">D6/C6</f>
        <v>4.2640082168801614E-2</v>
      </c>
      <c r="F6" s="12"/>
      <c r="G6" s="12"/>
      <c r="H6" s="4"/>
      <c r="I6" s="4"/>
      <c r="J6" s="4"/>
      <c r="K6" s="4"/>
      <c r="L6" s="4"/>
      <c r="M6" s="4"/>
      <c r="N6" s="4"/>
      <c r="O6" s="4"/>
    </row>
    <row r="7" spans="1:15" ht="15.75" x14ac:dyDescent="0.25">
      <c r="A7" s="39"/>
      <c r="B7" s="11" t="s">
        <v>7</v>
      </c>
      <c r="C7" s="63">
        <f>C8+C9</f>
        <v>8711494</v>
      </c>
      <c r="D7" s="64">
        <f>D8+D9</f>
        <v>164214.21478000001</v>
      </c>
      <c r="E7" s="55">
        <f t="shared" si="0"/>
        <v>1.8850293047323458E-2</v>
      </c>
      <c r="F7" s="12"/>
      <c r="G7" s="12"/>
      <c r="H7" s="4"/>
      <c r="I7" s="4"/>
      <c r="J7" s="4"/>
      <c r="K7" s="4"/>
      <c r="L7" s="4"/>
      <c r="M7" s="4"/>
      <c r="N7" s="4"/>
      <c r="O7" s="4"/>
    </row>
    <row r="8" spans="1:15" ht="15.75" x14ac:dyDescent="0.25">
      <c r="A8" s="39"/>
      <c r="B8" s="13" t="s">
        <v>8</v>
      </c>
      <c r="C8" s="69">
        <f>[1]Расшир!D9</f>
        <v>1304756</v>
      </c>
      <c r="D8" s="74">
        <f>[1]Расшир!E9</f>
        <v>-138343.64460999999</v>
      </c>
      <c r="E8" s="55" t="s">
        <v>9</v>
      </c>
      <c r="F8" s="12"/>
      <c r="G8" s="12"/>
      <c r="H8" s="4"/>
      <c r="I8" s="4"/>
      <c r="J8" s="4"/>
      <c r="K8" s="4"/>
      <c r="L8" s="4"/>
      <c r="M8" s="4"/>
      <c r="N8" s="4"/>
      <c r="O8" s="4"/>
    </row>
    <row r="9" spans="1:15" ht="15.75" x14ac:dyDescent="0.25">
      <c r="A9" s="39"/>
      <c r="B9" s="13" t="s">
        <v>10</v>
      </c>
      <c r="C9" s="69">
        <f>[1]Расшир!D13</f>
        <v>7406738</v>
      </c>
      <c r="D9" s="74">
        <f>[1]Расшир!E13</f>
        <v>302557.85939</v>
      </c>
      <c r="E9" s="56">
        <f>D9/C9</f>
        <v>4.0849002542009724E-2</v>
      </c>
      <c r="F9" s="12"/>
      <c r="G9" s="12"/>
      <c r="H9" s="4"/>
      <c r="I9" s="4"/>
      <c r="J9" s="4"/>
      <c r="K9" s="4"/>
      <c r="L9" s="4"/>
      <c r="M9" s="4"/>
      <c r="N9" s="4"/>
      <c r="O9" s="4"/>
    </row>
    <row r="10" spans="1:15" ht="28.5" customHeight="1" x14ac:dyDescent="0.25">
      <c r="A10" s="39"/>
      <c r="B10" s="14" t="s">
        <v>11</v>
      </c>
      <c r="C10" s="70">
        <f>[1]экономика!D21</f>
        <v>421742.10000000003</v>
      </c>
      <c r="D10" s="73">
        <f>[1]экономика!E21</f>
        <v>42851.002769999992</v>
      </c>
      <c r="E10" s="57">
        <f t="shared" ref="E10:E85" si="1">D10/C10</f>
        <v>0.10160475506239473</v>
      </c>
      <c r="F10" s="12"/>
      <c r="G10" s="12"/>
      <c r="H10" s="4"/>
      <c r="I10" s="4"/>
      <c r="J10" s="4"/>
      <c r="K10" s="4"/>
      <c r="L10" s="4"/>
      <c r="M10" s="4"/>
      <c r="N10" s="4"/>
      <c r="O10" s="4"/>
    </row>
    <row r="11" spans="1:15" ht="15.75" x14ac:dyDescent="0.25">
      <c r="A11" s="39"/>
      <c r="B11" s="11" t="s">
        <v>12</v>
      </c>
      <c r="C11" s="63">
        <f>C12+C13+C14</f>
        <v>1259495</v>
      </c>
      <c r="D11" s="64">
        <f>D12+D13+D14+1</f>
        <v>233582.32511999999</v>
      </c>
      <c r="E11" s="55">
        <f t="shared" si="1"/>
        <v>0.18545712775358378</v>
      </c>
      <c r="F11" s="12"/>
      <c r="G11" s="12"/>
      <c r="H11" s="4"/>
      <c r="I11" s="4"/>
      <c r="J11" s="4"/>
      <c r="K11" s="4"/>
      <c r="L11" s="4"/>
      <c r="M11" s="4"/>
      <c r="N11" s="4"/>
      <c r="O11" s="4"/>
    </row>
    <row r="12" spans="1:15" ht="39.75" customHeight="1" x14ac:dyDescent="0.25">
      <c r="A12" s="39"/>
      <c r="B12" s="15" t="s">
        <v>13</v>
      </c>
      <c r="C12" s="69">
        <f>[1]Расшир!D32</f>
        <v>1228887.8</v>
      </c>
      <c r="D12" s="74">
        <f>[1]Расшир!E32</f>
        <v>224435.76391000001</v>
      </c>
      <c r="E12" s="56">
        <f t="shared" si="1"/>
        <v>0.18263324276634532</v>
      </c>
      <c r="F12" s="12"/>
      <c r="G12" s="12"/>
      <c r="H12" s="4"/>
      <c r="I12" s="4"/>
      <c r="J12" s="4"/>
      <c r="K12" s="4"/>
      <c r="L12" s="4"/>
      <c r="M12" s="4"/>
      <c r="N12" s="4"/>
      <c r="O12" s="4"/>
    </row>
    <row r="13" spans="1:15" ht="15.75" x14ac:dyDescent="0.25">
      <c r="A13" s="39"/>
      <c r="B13" s="13" t="s">
        <v>14</v>
      </c>
      <c r="C13" s="69">
        <f>[1]Расшир!D35</f>
        <v>501.8</v>
      </c>
      <c r="D13" s="74">
        <f>[1]Расшир!E35</f>
        <v>0</v>
      </c>
      <c r="E13" s="56">
        <f t="shared" si="1"/>
        <v>0</v>
      </c>
      <c r="F13" s="12"/>
      <c r="G13" s="12"/>
      <c r="H13" s="4"/>
      <c r="I13" s="4"/>
      <c r="J13" s="4"/>
      <c r="K13" s="4"/>
      <c r="L13" s="4"/>
      <c r="M13" s="4"/>
      <c r="N13" s="4"/>
      <c r="O13" s="4"/>
    </row>
    <row r="14" spans="1:15" ht="51" customHeight="1" x14ac:dyDescent="0.25">
      <c r="A14" s="39"/>
      <c r="B14" s="16" t="s">
        <v>15</v>
      </c>
      <c r="C14" s="69">
        <f>[1]экономика!D29</f>
        <v>30105.4</v>
      </c>
      <c r="D14" s="74">
        <f>[1]экономика!E29</f>
        <v>9145.5612099999998</v>
      </c>
      <c r="E14" s="55">
        <f t="shared" si="1"/>
        <v>0.30378474326864946</v>
      </c>
      <c r="F14" s="12"/>
      <c r="G14" s="12"/>
      <c r="H14" s="4"/>
      <c r="I14" s="4"/>
      <c r="J14" s="4"/>
      <c r="K14" s="4"/>
      <c r="L14" s="4"/>
      <c r="M14" s="4"/>
      <c r="N14" s="4"/>
      <c r="O14" s="4"/>
    </row>
    <row r="15" spans="1:15" ht="15.75" x14ac:dyDescent="0.25">
      <c r="A15" s="39"/>
      <c r="B15" s="11" t="s">
        <v>16</v>
      </c>
      <c r="C15" s="63">
        <f>C16+C17</f>
        <v>1306660.53</v>
      </c>
      <c r="D15" s="64">
        <f>D16+D17</f>
        <v>61276.955309999998</v>
      </c>
      <c r="E15" s="55">
        <f t="shared" si="1"/>
        <v>4.6895849306782075E-2</v>
      </c>
      <c r="F15" s="12"/>
      <c r="G15" s="12"/>
      <c r="H15" s="4"/>
      <c r="I15" s="4"/>
      <c r="J15" s="4"/>
      <c r="K15" s="4"/>
      <c r="L15" s="4"/>
      <c r="M15" s="4"/>
      <c r="N15" s="4"/>
      <c r="O15" s="4"/>
    </row>
    <row r="16" spans="1:15" ht="15.75" x14ac:dyDescent="0.25">
      <c r="A16" s="39"/>
      <c r="B16" s="13" t="s">
        <v>17</v>
      </c>
      <c r="C16" s="69">
        <f>[1]Расшир!D41</f>
        <v>212950.02</v>
      </c>
      <c r="D16" s="74">
        <f>[1]Расшир!E41</f>
        <v>6538.5902299999998</v>
      </c>
      <c r="E16" s="56">
        <f t="shared" si="1"/>
        <v>3.070481153277187E-2</v>
      </c>
      <c r="F16" s="12"/>
      <c r="G16" s="12"/>
      <c r="H16" s="4"/>
      <c r="I16" s="4"/>
      <c r="J16" s="4"/>
      <c r="K16" s="4"/>
      <c r="L16" s="4"/>
      <c r="M16" s="4"/>
      <c r="N16" s="4"/>
      <c r="O16" s="4"/>
    </row>
    <row r="17" spans="1:15" ht="15.75" x14ac:dyDescent="0.25">
      <c r="A17" s="39"/>
      <c r="B17" s="13" t="s">
        <v>18</v>
      </c>
      <c r="C17" s="69">
        <f>[1]Расшир!D42</f>
        <v>1093710.51</v>
      </c>
      <c r="D17" s="74">
        <f>[1]Расшир!E42</f>
        <v>54738.365079999996</v>
      </c>
      <c r="E17" s="56">
        <f t="shared" si="1"/>
        <v>5.0048312217462365E-2</v>
      </c>
      <c r="F17" s="12"/>
      <c r="G17" s="12"/>
      <c r="H17" s="4"/>
      <c r="I17" s="4"/>
      <c r="J17" s="4"/>
      <c r="K17" s="4"/>
      <c r="L17" s="4"/>
      <c r="M17" s="4"/>
      <c r="N17" s="4"/>
      <c r="O17" s="4"/>
    </row>
    <row r="18" spans="1:15" ht="15.75" x14ac:dyDescent="0.25">
      <c r="A18" s="39"/>
      <c r="B18" s="11" t="s">
        <v>19</v>
      </c>
      <c r="C18" s="63">
        <f>[1]Расшир!D51</f>
        <v>387499.5</v>
      </c>
      <c r="D18" s="64">
        <f>[1]Расшир!E51</f>
        <v>10347.24346</v>
      </c>
      <c r="E18" s="55">
        <f t="shared" si="1"/>
        <v>2.6702598222707385E-2</v>
      </c>
      <c r="F18" s="12"/>
      <c r="G18" s="12"/>
      <c r="H18" s="4"/>
      <c r="I18" s="4"/>
      <c r="J18" s="4"/>
      <c r="K18" s="4"/>
      <c r="L18" s="4"/>
      <c r="M18" s="4"/>
      <c r="N18" s="4"/>
      <c r="O18" s="4"/>
    </row>
    <row r="19" spans="1:15" ht="36" customHeight="1" x14ac:dyDescent="0.25">
      <c r="A19" s="39"/>
      <c r="B19" s="17" t="s">
        <v>20</v>
      </c>
      <c r="C19" s="63">
        <f>[1]Расшир!D59</f>
        <v>27.300000000000004</v>
      </c>
      <c r="D19" s="64">
        <f>[1]Расшир!E59</f>
        <v>-28.428730000000002</v>
      </c>
      <c r="E19" s="55" t="s">
        <v>9</v>
      </c>
      <c r="F19" s="12"/>
      <c r="G19" s="12"/>
      <c r="H19" s="4"/>
      <c r="I19" s="4"/>
      <c r="J19" s="4"/>
      <c r="K19" s="4"/>
      <c r="L19" s="4"/>
      <c r="M19" s="4"/>
      <c r="N19" s="4"/>
      <c r="O19" s="4"/>
    </row>
    <row r="20" spans="1:15" ht="35.25" customHeight="1" x14ac:dyDescent="0.25">
      <c r="A20" s="39"/>
      <c r="B20" s="17" t="s">
        <v>21</v>
      </c>
      <c r="C20" s="63">
        <f>[1]Расшир!D76</f>
        <v>2760282.6899999995</v>
      </c>
      <c r="D20" s="64">
        <f>[1]Расшир!E76</f>
        <v>60418.298329999998</v>
      </c>
      <c r="E20" s="55">
        <f t="shared" si="1"/>
        <v>2.1888445900445076E-2</v>
      </c>
      <c r="F20" s="12"/>
      <c r="G20" s="12"/>
      <c r="H20" s="4"/>
      <c r="I20" s="4"/>
      <c r="J20" s="4"/>
      <c r="K20" s="4"/>
      <c r="L20" s="4"/>
      <c r="M20" s="4"/>
      <c r="N20" s="4"/>
      <c r="O20" s="4"/>
    </row>
    <row r="21" spans="1:15" ht="22.5" customHeight="1" x14ac:dyDescent="0.25">
      <c r="A21" s="39"/>
      <c r="B21" s="17" t="s">
        <v>22</v>
      </c>
      <c r="C21" s="63">
        <f>[1]Расшир!D106</f>
        <v>68508.17</v>
      </c>
      <c r="D21" s="64">
        <f>[1]Расшир!E106</f>
        <v>24052.240859999998</v>
      </c>
      <c r="E21" s="55">
        <f t="shared" si="1"/>
        <v>0.35108572977500346</v>
      </c>
      <c r="F21" s="12"/>
      <c r="G21" s="12"/>
      <c r="H21" s="4"/>
      <c r="I21" s="4"/>
      <c r="J21" s="4"/>
      <c r="K21" s="4"/>
      <c r="L21" s="4"/>
      <c r="M21" s="4"/>
      <c r="N21" s="4"/>
      <c r="O21" s="4"/>
    </row>
    <row r="22" spans="1:15" ht="35.25" customHeight="1" x14ac:dyDescent="0.25">
      <c r="A22" s="39"/>
      <c r="B22" s="17" t="s">
        <v>23</v>
      </c>
      <c r="C22" s="63">
        <f>[1]Расшир!D114</f>
        <v>19501.439999999999</v>
      </c>
      <c r="D22" s="64">
        <f>[1]Расшир!E114</f>
        <v>8935.4114699999991</v>
      </c>
      <c r="E22" s="55">
        <f t="shared" si="1"/>
        <v>0.4581923934847888</v>
      </c>
      <c r="F22" s="12"/>
      <c r="G22" s="12"/>
      <c r="H22" s="4"/>
      <c r="I22" s="4"/>
      <c r="J22" s="4"/>
      <c r="K22" s="4"/>
      <c r="L22" s="4"/>
      <c r="M22" s="4"/>
      <c r="N22" s="4"/>
      <c r="O22" s="4"/>
    </row>
    <row r="23" spans="1:15" ht="36" customHeight="1" x14ac:dyDescent="0.25">
      <c r="A23" s="39"/>
      <c r="B23" s="17" t="s">
        <v>24</v>
      </c>
      <c r="C23" s="63">
        <f>[1]Расшир!D128</f>
        <v>1363082.67</v>
      </c>
      <c r="D23" s="64">
        <f>[1]Расшир!E128</f>
        <v>65261.968589999997</v>
      </c>
      <c r="E23" s="55">
        <f t="shared" si="1"/>
        <v>4.7878217533203614E-2</v>
      </c>
      <c r="F23" s="12"/>
      <c r="G23" s="12"/>
      <c r="H23" s="4"/>
      <c r="I23" s="4"/>
      <c r="J23" s="4"/>
      <c r="K23" s="4"/>
      <c r="L23" s="4"/>
      <c r="M23" s="4"/>
      <c r="N23" s="4"/>
      <c r="O23" s="4"/>
    </row>
    <row r="24" spans="1:15" ht="15.75" customHeight="1" x14ac:dyDescent="0.25">
      <c r="A24" s="39"/>
      <c r="B24" s="11" t="s">
        <v>25</v>
      </c>
      <c r="C24" s="63">
        <f>[1]Расшир!D149</f>
        <v>591.15</v>
      </c>
      <c r="D24" s="64">
        <f>[1]Расшир!E149</f>
        <v>7</v>
      </c>
      <c r="E24" s="55">
        <f t="shared" si="1"/>
        <v>1.1841326228537596E-2</v>
      </c>
      <c r="F24" s="12"/>
      <c r="G24" s="12"/>
      <c r="H24" s="4"/>
      <c r="I24" s="4"/>
      <c r="J24" s="4"/>
      <c r="K24" s="4"/>
      <c r="L24" s="4"/>
      <c r="M24" s="4"/>
      <c r="N24" s="4"/>
      <c r="O24" s="4"/>
    </row>
    <row r="25" spans="1:15" ht="15.75" x14ac:dyDescent="0.25">
      <c r="A25" s="39"/>
      <c r="B25" s="11" t="s">
        <v>26</v>
      </c>
      <c r="C25" s="63">
        <f>[1]Расшир!D154</f>
        <v>197504.99599999993</v>
      </c>
      <c r="D25" s="64">
        <f>[1]Расшир!E154</f>
        <v>12676.401349999998</v>
      </c>
      <c r="E25" s="55">
        <f t="shared" si="1"/>
        <v>6.4182687054660653E-2</v>
      </c>
      <c r="F25" s="12"/>
      <c r="G25" s="12"/>
      <c r="H25" s="4"/>
      <c r="I25" s="4"/>
      <c r="J25" s="4"/>
      <c r="K25" s="4"/>
      <c r="L25" s="4"/>
      <c r="M25" s="4"/>
      <c r="N25" s="4"/>
      <c r="O25" s="4"/>
    </row>
    <row r="26" spans="1:15" ht="24" customHeight="1" x14ac:dyDescent="0.25">
      <c r="A26" s="39"/>
      <c r="B26" s="18" t="s">
        <v>27</v>
      </c>
      <c r="C26" s="63">
        <f>[1]Расшир!D204</f>
        <v>0</v>
      </c>
      <c r="D26" s="64">
        <f>[1]Расшир!E204</f>
        <v>19812.78242</v>
      </c>
      <c r="E26" s="55">
        <v>0</v>
      </c>
      <c r="F26" s="12"/>
      <c r="G26" s="12"/>
      <c r="H26" s="4"/>
      <c r="I26" s="4"/>
      <c r="J26" s="4"/>
      <c r="K26" s="4"/>
      <c r="L26" s="4"/>
      <c r="M26" s="4"/>
      <c r="N26" s="4"/>
      <c r="O26" s="4"/>
    </row>
    <row r="27" spans="1:15" ht="15.75" x14ac:dyDescent="0.25">
      <c r="A27" s="39"/>
      <c r="B27" s="11" t="s">
        <v>28</v>
      </c>
      <c r="C27" s="63">
        <f>[1]Расшир!D210</f>
        <v>9767742.4528599996</v>
      </c>
      <c r="D27" s="64">
        <f>[1]Расшир!E210</f>
        <v>388206.97554000001</v>
      </c>
      <c r="E27" s="55">
        <f t="shared" si="1"/>
        <v>3.974377676454121E-2</v>
      </c>
      <c r="F27" s="12"/>
      <c r="G27" s="12"/>
      <c r="H27" s="4"/>
      <c r="I27" s="4"/>
      <c r="J27" s="4"/>
      <c r="K27" s="4"/>
      <c r="L27" s="4"/>
      <c r="M27" s="4"/>
      <c r="N27" s="4"/>
      <c r="O27" s="4"/>
    </row>
    <row r="28" spans="1:15" ht="43.5" customHeight="1" x14ac:dyDescent="0.25">
      <c r="A28" s="39"/>
      <c r="B28" s="18" t="s">
        <v>29</v>
      </c>
      <c r="C28" s="63">
        <f>[1]Расшир!D211</f>
        <v>9749499.6173700001</v>
      </c>
      <c r="D28" s="64">
        <f>[1]Расшир!E211</f>
        <v>466588.84340000001</v>
      </c>
      <c r="E28" s="55">
        <f t="shared" si="1"/>
        <v>4.7857722110036437E-2</v>
      </c>
      <c r="F28" s="12"/>
      <c r="G28" s="12"/>
      <c r="H28" s="4"/>
      <c r="I28" s="4"/>
      <c r="J28" s="4"/>
      <c r="K28" s="4"/>
      <c r="L28" s="4"/>
      <c r="M28" s="4"/>
      <c r="N28" s="4"/>
      <c r="O28" s="4"/>
    </row>
    <row r="29" spans="1:15" ht="44.25" hidden="1" customHeight="1" x14ac:dyDescent="0.25">
      <c r="A29" s="39"/>
      <c r="B29" s="18" t="s">
        <v>30</v>
      </c>
      <c r="C29" s="63">
        <f>[1]Расшир!D330</f>
        <v>0</v>
      </c>
      <c r="D29" s="64">
        <f>[1]Расшир!E330</f>
        <v>0</v>
      </c>
      <c r="E29" s="55">
        <v>0</v>
      </c>
      <c r="F29" s="12"/>
      <c r="G29" s="12"/>
      <c r="H29" s="4"/>
      <c r="I29" s="4"/>
      <c r="J29" s="4"/>
      <c r="K29" s="4"/>
      <c r="L29" s="4"/>
      <c r="M29" s="4"/>
      <c r="N29" s="4"/>
      <c r="O29" s="4"/>
    </row>
    <row r="30" spans="1:15" ht="24.75" hidden="1" customHeight="1" x14ac:dyDescent="0.25">
      <c r="A30" s="39"/>
      <c r="B30" s="19" t="s">
        <v>31</v>
      </c>
      <c r="C30" s="63">
        <v>0</v>
      </c>
      <c r="D30" s="64">
        <v>0</v>
      </c>
      <c r="E30" s="55">
        <v>0</v>
      </c>
      <c r="F30" s="12"/>
      <c r="G30" s="12"/>
      <c r="H30" s="4"/>
      <c r="I30" s="4"/>
      <c r="J30" s="4"/>
      <c r="K30" s="4"/>
      <c r="L30" s="4"/>
      <c r="M30" s="4"/>
      <c r="N30" s="4"/>
      <c r="O30" s="4"/>
    </row>
    <row r="31" spans="1:15" ht="24.75" customHeight="1" x14ac:dyDescent="0.25">
      <c r="A31" s="39"/>
      <c r="B31" s="18" t="s">
        <v>32</v>
      </c>
      <c r="C31" s="63">
        <f>[1]Расшир!D341</f>
        <v>0</v>
      </c>
      <c r="D31" s="64">
        <f>[1]Расшир!E341</f>
        <v>-80028.564910000001</v>
      </c>
      <c r="E31" s="55" t="s">
        <v>9</v>
      </c>
      <c r="F31" s="12"/>
      <c r="G31" s="12"/>
      <c r="H31" s="4"/>
      <c r="I31" s="4"/>
      <c r="J31" s="4"/>
      <c r="K31" s="4"/>
      <c r="L31" s="4"/>
      <c r="M31" s="4"/>
      <c r="N31" s="4"/>
      <c r="O31" s="4"/>
    </row>
    <row r="32" spans="1:15" ht="24.75" customHeight="1" x14ac:dyDescent="0.25">
      <c r="A32" s="39"/>
      <c r="B32" s="18" t="s">
        <v>33</v>
      </c>
      <c r="C32" s="70">
        <f>[1]Расшир!D333-0.01</f>
        <v>18242.825490000003</v>
      </c>
      <c r="D32" s="73">
        <f>[1]Расшир!E333</f>
        <v>0</v>
      </c>
      <c r="E32" s="55">
        <f t="shared" si="1"/>
        <v>0</v>
      </c>
      <c r="F32" s="12"/>
      <c r="G32" s="12"/>
      <c r="H32" s="4"/>
      <c r="I32" s="4"/>
      <c r="J32" s="4"/>
      <c r="K32" s="4"/>
      <c r="L32" s="4"/>
      <c r="M32" s="4"/>
      <c r="N32" s="4"/>
      <c r="O32" s="4"/>
    </row>
    <row r="33" spans="1:15" ht="24.75" customHeight="1" x14ac:dyDescent="0.25">
      <c r="A33" s="39"/>
      <c r="B33" s="40" t="s">
        <v>34</v>
      </c>
      <c r="C33" s="70">
        <f>[1]Расшир!D335</f>
        <v>0</v>
      </c>
      <c r="D33" s="73">
        <f>[1]Расшир!E335</f>
        <v>1646.69705</v>
      </c>
      <c r="E33" s="55">
        <v>0</v>
      </c>
      <c r="F33" s="12"/>
      <c r="G33" s="12"/>
      <c r="H33" s="4"/>
      <c r="I33" s="4"/>
      <c r="J33" s="4"/>
      <c r="K33" s="4"/>
      <c r="L33" s="4"/>
      <c r="M33" s="4"/>
      <c r="N33" s="4"/>
      <c r="O33" s="4"/>
    </row>
    <row r="34" spans="1:15" s="23" customFormat="1" ht="18.75" x14ac:dyDescent="0.3">
      <c r="A34" s="41"/>
      <c r="B34" s="20" t="s">
        <v>35</v>
      </c>
      <c r="C34" s="63">
        <f>[1]Расшир!D360</f>
        <v>26264131.998859998</v>
      </c>
      <c r="D34" s="64">
        <f>[1]Расшир!E360</f>
        <v>1091614.39127</v>
      </c>
      <c r="E34" s="55">
        <f t="shared" si="1"/>
        <v>4.1562934244976452E-2</v>
      </c>
      <c r="F34" s="21"/>
      <c r="G34" s="21"/>
      <c r="H34" s="22"/>
      <c r="I34" s="22"/>
      <c r="J34" s="22"/>
      <c r="K34" s="22"/>
      <c r="L34" s="22"/>
      <c r="M34" s="22"/>
      <c r="N34" s="22"/>
      <c r="O34" s="22"/>
    </row>
    <row r="35" spans="1:15" ht="15.75" hidden="1" x14ac:dyDescent="0.25">
      <c r="A35" s="39"/>
      <c r="B35" s="13"/>
      <c r="C35" s="38"/>
      <c r="D35" s="34"/>
      <c r="E35" s="58" t="e">
        <f t="shared" si="1"/>
        <v>#DIV/0!</v>
      </c>
      <c r="F35" s="12"/>
      <c r="G35" s="12"/>
      <c r="H35" s="4"/>
      <c r="I35" s="4"/>
      <c r="J35" s="4"/>
      <c r="K35" s="4"/>
      <c r="L35" s="4"/>
      <c r="M35" s="4"/>
      <c r="N35" s="4"/>
      <c r="O35" s="4"/>
    </row>
    <row r="36" spans="1:15" x14ac:dyDescent="0.2">
      <c r="A36" s="39"/>
      <c r="B36" s="42"/>
      <c r="C36" s="35"/>
      <c r="D36" s="35"/>
      <c r="E36" s="59"/>
    </row>
    <row r="37" spans="1:15" ht="15.75" x14ac:dyDescent="0.25">
      <c r="A37" s="39"/>
      <c r="B37" s="11" t="s">
        <v>36</v>
      </c>
      <c r="C37" s="38"/>
      <c r="D37" s="34"/>
      <c r="E37" s="58"/>
      <c r="F37" s="12"/>
      <c r="G37" s="12"/>
      <c r="H37" s="4"/>
      <c r="I37" s="4"/>
      <c r="J37" s="4"/>
      <c r="K37" s="4"/>
      <c r="L37" s="4"/>
      <c r="M37" s="4"/>
      <c r="N37" s="4"/>
      <c r="O37" s="4"/>
    </row>
    <row r="38" spans="1:15" ht="15.75" x14ac:dyDescent="0.25">
      <c r="A38" s="39"/>
      <c r="B38" s="13"/>
      <c r="C38" s="38"/>
      <c r="D38" s="34"/>
      <c r="E38" s="58"/>
      <c r="F38" s="12"/>
      <c r="G38" s="12"/>
      <c r="H38" s="4"/>
      <c r="I38" s="4"/>
      <c r="J38" s="4"/>
      <c r="K38" s="4"/>
      <c r="L38" s="4"/>
      <c r="M38" s="4"/>
      <c r="N38" s="4"/>
      <c r="O38" s="4"/>
    </row>
    <row r="39" spans="1:15" ht="15.75" x14ac:dyDescent="0.25">
      <c r="A39" s="45" t="s">
        <v>85</v>
      </c>
      <c r="B39" s="47" t="s">
        <v>37</v>
      </c>
      <c r="C39" s="71">
        <f>[1]Расшир!D363</f>
        <v>2454291.55063</v>
      </c>
      <c r="D39" s="72">
        <f>[1]Расшир!E363</f>
        <v>90535.547120000003</v>
      </c>
      <c r="E39" s="60">
        <f t="shared" si="1"/>
        <v>3.6888668380396838E-2</v>
      </c>
      <c r="F39" s="12"/>
      <c r="G39" s="12"/>
      <c r="H39" s="4"/>
      <c r="I39" s="4"/>
      <c r="J39" s="4"/>
      <c r="K39" s="4"/>
      <c r="L39" s="4"/>
      <c r="M39" s="4"/>
      <c r="N39" s="4"/>
      <c r="O39" s="4"/>
    </row>
    <row r="40" spans="1:15" ht="31.5" x14ac:dyDescent="0.25">
      <c r="A40" s="43" t="s">
        <v>69</v>
      </c>
      <c r="B40" s="44" t="s">
        <v>70</v>
      </c>
      <c r="C40" s="65">
        <f>[1]Расшир!$D$387</f>
        <v>2661.98</v>
      </c>
      <c r="D40" s="66">
        <f>[1]Расшир!$E$387</f>
        <v>68.150999999999996</v>
      </c>
      <c r="E40" s="67">
        <f t="shared" si="1"/>
        <v>2.5601619846880891E-2</v>
      </c>
      <c r="F40" s="12"/>
      <c r="G40" s="12"/>
      <c r="H40" s="4"/>
      <c r="I40" s="4"/>
      <c r="J40" s="4"/>
      <c r="K40" s="4"/>
      <c r="L40" s="4"/>
      <c r="M40" s="4"/>
      <c r="N40" s="4"/>
      <c r="O40" s="4"/>
    </row>
    <row r="41" spans="1:15" ht="63" x14ac:dyDescent="0.25">
      <c r="A41" s="43" t="s">
        <v>71</v>
      </c>
      <c r="B41" s="44" t="s">
        <v>72</v>
      </c>
      <c r="C41" s="65">
        <f>[1]Расшир!$D$405</f>
        <v>61024.669999999991</v>
      </c>
      <c r="D41" s="66">
        <f>[1]Расшир!$E$405</f>
        <v>2806.7715599999997</v>
      </c>
      <c r="E41" s="67">
        <f t="shared" si="1"/>
        <v>4.599404732545051E-2</v>
      </c>
      <c r="F41" s="12"/>
      <c r="G41" s="12"/>
      <c r="H41" s="4"/>
      <c r="I41" s="4"/>
      <c r="J41" s="4"/>
      <c r="K41" s="4"/>
      <c r="L41" s="4"/>
      <c r="M41" s="4"/>
      <c r="N41" s="4"/>
      <c r="O41" s="4"/>
    </row>
    <row r="42" spans="1:15" ht="47.25" x14ac:dyDescent="0.25">
      <c r="A42" s="43" t="s">
        <v>73</v>
      </c>
      <c r="B42" s="44" t="s">
        <v>74</v>
      </c>
      <c r="C42" s="65">
        <f>[1]Расшир!$D$420</f>
        <v>932200.32000000007</v>
      </c>
      <c r="D42" s="66">
        <f>[1]Расшир!$E$420</f>
        <v>25508.906129999999</v>
      </c>
      <c r="E42" s="67">
        <f t="shared" si="1"/>
        <v>2.7364189415854306E-2</v>
      </c>
      <c r="F42" s="12"/>
      <c r="G42" s="12"/>
      <c r="H42" s="4"/>
      <c r="I42" s="4"/>
      <c r="J42" s="4"/>
      <c r="K42" s="4"/>
      <c r="L42" s="4"/>
      <c r="M42" s="4"/>
      <c r="N42" s="4"/>
      <c r="O42" s="4"/>
    </row>
    <row r="43" spans="1:15" ht="15.75" hidden="1" x14ac:dyDescent="0.25">
      <c r="A43" s="43" t="s">
        <v>75</v>
      </c>
      <c r="B43" s="44" t="s">
        <v>76</v>
      </c>
      <c r="C43" s="65">
        <f>[2]Расшир!D440</f>
        <v>0</v>
      </c>
      <c r="D43" s="66">
        <f>[2]Расшир!E440</f>
        <v>0</v>
      </c>
      <c r="E43" s="67" t="s">
        <v>9</v>
      </c>
      <c r="F43" s="12"/>
      <c r="G43" s="12"/>
      <c r="H43" s="4"/>
      <c r="I43" s="4"/>
      <c r="J43" s="4"/>
      <c r="K43" s="4"/>
      <c r="L43" s="4"/>
      <c r="M43" s="4"/>
      <c r="N43" s="4"/>
      <c r="O43" s="4"/>
    </row>
    <row r="44" spans="1:15" ht="47.25" x14ac:dyDescent="0.25">
      <c r="A44" s="43" t="s">
        <v>77</v>
      </c>
      <c r="B44" s="44" t="s">
        <v>78</v>
      </c>
      <c r="C44" s="65">
        <f>[1]Расшир!$D$446</f>
        <v>184507.90999999997</v>
      </c>
      <c r="D44" s="66">
        <f>[1]Расшир!$E$446</f>
        <v>3702.0901000000003</v>
      </c>
      <c r="E44" s="67">
        <f t="shared" si="1"/>
        <v>2.0064668772195191E-2</v>
      </c>
      <c r="F44" s="12"/>
      <c r="G44" s="12"/>
      <c r="H44" s="4"/>
      <c r="I44" s="4"/>
      <c r="J44" s="4"/>
      <c r="K44" s="4"/>
      <c r="L44" s="4"/>
      <c r="M44" s="4"/>
      <c r="N44" s="4"/>
      <c r="O44" s="4"/>
    </row>
    <row r="45" spans="1:15" ht="15.75" x14ac:dyDescent="0.25">
      <c r="A45" s="43" t="s">
        <v>79</v>
      </c>
      <c r="B45" s="44" t="s">
        <v>80</v>
      </c>
      <c r="C45" s="65">
        <f>[1]Расшир!$D$460</f>
        <v>6992.9699999999993</v>
      </c>
      <c r="D45" s="66">
        <f>[1]Расшир!$E$460</f>
        <v>379.40309999999999</v>
      </c>
      <c r="E45" s="67">
        <f t="shared" si="1"/>
        <v>5.4254930308581334E-2</v>
      </c>
      <c r="F45" s="12"/>
      <c r="G45" s="12"/>
      <c r="H45" s="4"/>
      <c r="I45" s="4"/>
      <c r="J45" s="4"/>
      <c r="K45" s="4"/>
      <c r="L45" s="4"/>
      <c r="M45" s="4"/>
      <c r="N45" s="4"/>
      <c r="O45" s="4"/>
    </row>
    <row r="46" spans="1:15" ht="15.75" x14ac:dyDescent="0.25">
      <c r="A46" s="43" t="s">
        <v>81</v>
      </c>
      <c r="B46" s="44" t="s">
        <v>82</v>
      </c>
      <c r="C46" s="65">
        <f>[1]Расшир!$D$474</f>
        <v>130400</v>
      </c>
      <c r="D46" s="66">
        <f>[1]Расшир!$E$474</f>
        <v>0</v>
      </c>
      <c r="E46" s="67" t="s">
        <v>9</v>
      </c>
      <c r="F46" s="12"/>
      <c r="G46" s="12"/>
      <c r="H46" s="4"/>
      <c r="I46" s="4"/>
      <c r="J46" s="4"/>
      <c r="K46" s="4"/>
      <c r="L46" s="4"/>
      <c r="M46" s="4"/>
      <c r="N46" s="4"/>
      <c r="O46" s="4"/>
    </row>
    <row r="47" spans="1:15" ht="15.75" x14ac:dyDescent="0.25">
      <c r="A47" s="43" t="s">
        <v>83</v>
      </c>
      <c r="B47" s="44" t="s">
        <v>84</v>
      </c>
      <c r="C47" s="65">
        <f>[1]Расшир!$D$476</f>
        <v>1136503.7006299999</v>
      </c>
      <c r="D47" s="66">
        <f>[1]Расшир!$E$476</f>
        <v>58070.225229999996</v>
      </c>
      <c r="E47" s="67">
        <f t="shared" si="1"/>
        <v>5.1095500347081879E-2</v>
      </c>
      <c r="F47" s="12"/>
      <c r="G47" s="12"/>
      <c r="H47" s="4"/>
      <c r="I47" s="4"/>
      <c r="J47" s="4"/>
      <c r="K47" s="4"/>
      <c r="L47" s="4"/>
      <c r="M47" s="4"/>
      <c r="N47" s="4"/>
      <c r="O47" s="4"/>
    </row>
    <row r="48" spans="1:15" ht="37.5" customHeight="1" x14ac:dyDescent="0.25">
      <c r="A48" s="45" t="s">
        <v>88</v>
      </c>
      <c r="B48" s="48" t="s">
        <v>38</v>
      </c>
      <c r="C48" s="71">
        <f>[1]Расшир!D499</f>
        <v>62402.650000000009</v>
      </c>
      <c r="D48" s="72">
        <f>[1]Расшир!E499</f>
        <v>1102.5818200000001</v>
      </c>
      <c r="E48" s="60">
        <f t="shared" si="1"/>
        <v>1.7668830089747789E-2</v>
      </c>
      <c r="F48" s="12"/>
      <c r="G48" s="12"/>
      <c r="H48" s="4"/>
      <c r="I48" s="4"/>
      <c r="J48" s="4"/>
      <c r="K48" s="4"/>
      <c r="L48" s="4"/>
      <c r="M48" s="4"/>
      <c r="N48" s="4"/>
      <c r="O48" s="4"/>
    </row>
    <row r="49" spans="1:15" ht="52.5" customHeight="1" x14ac:dyDescent="0.25">
      <c r="A49" s="49" t="s">
        <v>86</v>
      </c>
      <c r="B49" s="50" t="s">
        <v>87</v>
      </c>
      <c r="C49" s="69">
        <f>[1]Расшир!$D$538</f>
        <v>62402.650000000009</v>
      </c>
      <c r="D49" s="74">
        <f>[1]Расшир!$E$538</f>
        <v>1102.5818200000001</v>
      </c>
      <c r="E49" s="57">
        <f t="shared" si="1"/>
        <v>1.7668830089747789E-2</v>
      </c>
      <c r="F49" s="12"/>
      <c r="G49" s="12"/>
      <c r="H49" s="4"/>
      <c r="I49" s="4"/>
      <c r="J49" s="4"/>
      <c r="K49" s="4"/>
      <c r="L49" s="4"/>
      <c r="M49" s="4"/>
      <c r="N49" s="4"/>
      <c r="O49" s="4"/>
    </row>
    <row r="50" spans="1:15" ht="15.75" x14ac:dyDescent="0.25">
      <c r="A50" s="45" t="s">
        <v>95</v>
      </c>
      <c r="B50" s="47" t="s">
        <v>39</v>
      </c>
      <c r="C50" s="71">
        <f>[1]Расшир!D563</f>
        <v>3653034.3418100001</v>
      </c>
      <c r="D50" s="72">
        <f>[1]Расшир!E563</f>
        <v>19548.101319999998</v>
      </c>
      <c r="E50" s="60">
        <f t="shared" si="1"/>
        <v>5.3511956064213545E-3</v>
      </c>
      <c r="F50" s="12"/>
      <c r="G50" s="12"/>
      <c r="H50" s="4"/>
      <c r="I50" s="4"/>
      <c r="J50" s="4"/>
      <c r="K50" s="4"/>
      <c r="L50" s="4"/>
      <c r="M50" s="4"/>
      <c r="N50" s="4"/>
      <c r="O50" s="4"/>
    </row>
    <row r="51" spans="1:15" ht="15.75" x14ac:dyDescent="0.25">
      <c r="A51" s="43" t="s">
        <v>89</v>
      </c>
      <c r="B51" s="44" t="s">
        <v>90</v>
      </c>
      <c r="C51" s="69">
        <f>[1]Расшир!$D$605</f>
        <v>614568.30000000005</v>
      </c>
      <c r="D51" s="74">
        <f>[1]Расшир!$E$605</f>
        <v>16194.898209999999</v>
      </c>
      <c r="E51" s="56">
        <f t="shared" si="1"/>
        <v>2.635166540480529E-2</v>
      </c>
      <c r="F51" s="12"/>
      <c r="G51" s="12"/>
      <c r="H51" s="4"/>
      <c r="I51" s="4"/>
      <c r="J51" s="4"/>
      <c r="K51" s="4"/>
      <c r="L51" s="4"/>
      <c r="M51" s="4"/>
      <c r="N51" s="4"/>
      <c r="O51" s="4"/>
    </row>
    <row r="52" spans="1:15" ht="15.75" x14ac:dyDescent="0.25">
      <c r="A52" s="43" t="s">
        <v>91</v>
      </c>
      <c r="B52" s="44" t="s">
        <v>92</v>
      </c>
      <c r="C52" s="69">
        <f>[1]Расшир!$D$623</f>
        <v>2913269.0318099996</v>
      </c>
      <c r="D52" s="74">
        <f>[1]Расшир!$E$623</f>
        <v>1318.62112</v>
      </c>
      <c r="E52" s="56">
        <f t="shared" si="1"/>
        <v>4.526259351958124E-4</v>
      </c>
      <c r="F52" s="12"/>
      <c r="G52" s="12"/>
      <c r="H52" s="4"/>
      <c r="I52" s="4"/>
      <c r="J52" s="4"/>
      <c r="K52" s="4"/>
      <c r="L52" s="4"/>
      <c r="M52" s="4"/>
      <c r="N52" s="4"/>
      <c r="O52" s="4"/>
    </row>
    <row r="53" spans="1:15" ht="31.5" x14ac:dyDescent="0.25">
      <c r="A53" s="43" t="s">
        <v>93</v>
      </c>
      <c r="B53" s="44" t="s">
        <v>94</v>
      </c>
      <c r="C53" s="69">
        <f>[1]Расшир!$D$633</f>
        <v>125197.01000000001</v>
      </c>
      <c r="D53" s="74">
        <f>[1]Расшир!$E$633</f>
        <v>2034.5819899999999</v>
      </c>
      <c r="E53" s="56">
        <f t="shared" si="1"/>
        <v>1.6251042976186091E-2</v>
      </c>
      <c r="F53" s="12"/>
      <c r="G53" s="12"/>
      <c r="H53" s="4"/>
      <c r="I53" s="4"/>
      <c r="J53" s="4"/>
      <c r="K53" s="4"/>
      <c r="L53" s="4"/>
      <c r="M53" s="4"/>
      <c r="N53" s="4"/>
      <c r="O53" s="4"/>
    </row>
    <row r="54" spans="1:15" ht="15.75" x14ac:dyDescent="0.25">
      <c r="A54" s="46" t="s">
        <v>106</v>
      </c>
      <c r="B54" s="47" t="s">
        <v>40</v>
      </c>
      <c r="C54" s="71">
        <f>[1]Расшир!D656</f>
        <v>4214181.1004500007</v>
      </c>
      <c r="D54" s="72">
        <f>[1]Расшир!E656</f>
        <v>69094.537630000006</v>
      </c>
      <c r="E54" s="60">
        <f t="shared" si="1"/>
        <v>1.6395721015079755E-2</v>
      </c>
      <c r="F54" s="12"/>
      <c r="G54" s="12"/>
      <c r="H54" s="4"/>
      <c r="I54" s="4"/>
      <c r="J54" s="4"/>
      <c r="K54" s="4"/>
      <c r="L54" s="4"/>
      <c r="M54" s="4"/>
      <c r="N54" s="4"/>
      <c r="O54" s="4"/>
    </row>
    <row r="55" spans="1:15" ht="15.75" x14ac:dyDescent="0.25">
      <c r="A55" s="43" t="s">
        <v>96</v>
      </c>
      <c r="B55" s="44" t="s">
        <v>97</v>
      </c>
      <c r="C55" s="69">
        <f>[1]Расшир!$D$676</f>
        <v>1613495.77045</v>
      </c>
      <c r="D55" s="74">
        <f>[1]Расшир!$E$676</f>
        <v>13061.45068</v>
      </c>
      <c r="E55" s="56">
        <f t="shared" si="1"/>
        <v>8.0951254531997901E-3</v>
      </c>
      <c r="F55" s="12"/>
      <c r="G55" s="12"/>
      <c r="H55" s="4"/>
      <c r="I55" s="4"/>
      <c r="J55" s="4"/>
      <c r="K55" s="4"/>
      <c r="L55" s="4"/>
      <c r="M55" s="4"/>
      <c r="N55" s="4"/>
      <c r="O55" s="4"/>
    </row>
    <row r="56" spans="1:15" ht="15.75" x14ac:dyDescent="0.25">
      <c r="A56" s="43" t="s">
        <v>98</v>
      </c>
      <c r="B56" s="44" t="s">
        <v>99</v>
      </c>
      <c r="C56" s="69">
        <f>[1]Расшир!$D$686</f>
        <v>1141682.81</v>
      </c>
      <c r="D56" s="74">
        <f>[1]Расшир!$E$686</f>
        <v>43706.073100000001</v>
      </c>
      <c r="E56" s="56">
        <f t="shared" si="1"/>
        <v>3.8282150451227341E-2</v>
      </c>
      <c r="F56" s="12"/>
      <c r="G56" s="12"/>
      <c r="H56" s="4"/>
      <c r="I56" s="4"/>
      <c r="J56" s="4"/>
      <c r="K56" s="4"/>
      <c r="L56" s="4"/>
      <c r="M56" s="4"/>
      <c r="N56" s="4"/>
      <c r="O56" s="4"/>
    </row>
    <row r="57" spans="1:15" ht="15.75" x14ac:dyDescent="0.25">
      <c r="A57" s="43" t="s">
        <v>100</v>
      </c>
      <c r="B57" s="44" t="s">
        <v>101</v>
      </c>
      <c r="C57" s="69">
        <f>[1]Расшир!$D$697</f>
        <v>653201.39</v>
      </c>
      <c r="D57" s="74">
        <f>[1]Расшир!$E$697</f>
        <v>0</v>
      </c>
      <c r="E57" s="56">
        <f t="shared" si="1"/>
        <v>0</v>
      </c>
      <c r="F57" s="12"/>
      <c r="G57" s="12"/>
      <c r="H57" s="4"/>
      <c r="I57" s="4"/>
      <c r="J57" s="4"/>
      <c r="K57" s="4"/>
      <c r="L57" s="4"/>
      <c r="M57" s="4"/>
      <c r="N57" s="4"/>
      <c r="O57" s="4"/>
    </row>
    <row r="58" spans="1:15" ht="15.75" x14ac:dyDescent="0.25">
      <c r="A58" s="43" t="s">
        <v>102</v>
      </c>
      <c r="B58" s="44" t="s">
        <v>103</v>
      </c>
      <c r="C58" s="69">
        <f>[1]Расшир!$D$708</f>
        <v>161723</v>
      </c>
      <c r="D58" s="74">
        <f>[1]Расшир!$E$708</f>
        <v>2000</v>
      </c>
      <c r="E58" s="56">
        <f t="shared" si="1"/>
        <v>1.2366824755909797E-2</v>
      </c>
      <c r="F58" s="12"/>
      <c r="G58" s="12"/>
      <c r="H58" s="4"/>
      <c r="I58" s="4"/>
      <c r="J58" s="4"/>
      <c r="K58" s="4"/>
      <c r="L58" s="4"/>
      <c r="M58" s="4"/>
      <c r="N58" s="4"/>
      <c r="O58" s="4"/>
    </row>
    <row r="59" spans="1:15" ht="31.5" x14ac:dyDescent="0.25">
      <c r="A59" s="43" t="s">
        <v>104</v>
      </c>
      <c r="B59" s="44" t="s">
        <v>105</v>
      </c>
      <c r="C59" s="69">
        <f>[1]Расшир!$D$711</f>
        <v>644078.13</v>
      </c>
      <c r="D59" s="74">
        <f>[1]Расшир!$E$711+0.01</f>
        <v>10327.02385</v>
      </c>
      <c r="E59" s="56">
        <f t="shared" si="1"/>
        <v>1.6033806100511437E-2</v>
      </c>
      <c r="F59" s="12"/>
      <c r="G59" s="12"/>
      <c r="H59" s="4"/>
      <c r="I59" s="4"/>
      <c r="J59" s="4"/>
      <c r="K59" s="4"/>
      <c r="L59" s="4"/>
      <c r="M59" s="4"/>
      <c r="N59" s="4"/>
      <c r="O59" s="4"/>
    </row>
    <row r="60" spans="1:15" ht="15.75" x14ac:dyDescent="0.25">
      <c r="A60" s="51" t="s">
        <v>109</v>
      </c>
      <c r="B60" s="47" t="s">
        <v>41</v>
      </c>
      <c r="C60" s="71">
        <f>[1]Расшир!D732</f>
        <v>6500</v>
      </c>
      <c r="D60" s="72">
        <f>[1]Расшир!E732</f>
        <v>0</v>
      </c>
      <c r="E60" s="60">
        <f t="shared" si="1"/>
        <v>0</v>
      </c>
      <c r="F60" s="12"/>
      <c r="G60" s="12"/>
      <c r="H60" s="4"/>
      <c r="I60" s="4"/>
      <c r="J60" s="4"/>
      <c r="K60" s="4"/>
      <c r="L60" s="4"/>
      <c r="M60" s="4"/>
      <c r="N60" s="4"/>
      <c r="O60" s="4"/>
    </row>
    <row r="61" spans="1:15" ht="30" x14ac:dyDescent="0.25">
      <c r="A61" s="49" t="s">
        <v>107</v>
      </c>
      <c r="B61" s="50" t="s">
        <v>108</v>
      </c>
      <c r="C61" s="69">
        <f>[1]Расшир!$D$742</f>
        <v>6500</v>
      </c>
      <c r="D61" s="74">
        <f>[1]Расшир!$E$742</f>
        <v>0</v>
      </c>
      <c r="E61" s="56">
        <f t="shared" si="1"/>
        <v>0</v>
      </c>
      <c r="F61" s="12"/>
      <c r="G61" s="12"/>
      <c r="H61" s="4"/>
      <c r="I61" s="4"/>
      <c r="J61" s="4"/>
      <c r="K61" s="4"/>
      <c r="L61" s="4"/>
      <c r="M61" s="4"/>
      <c r="N61" s="4"/>
      <c r="O61" s="4"/>
    </row>
    <row r="62" spans="1:15" ht="15.75" x14ac:dyDescent="0.25">
      <c r="A62" s="51" t="s">
        <v>110</v>
      </c>
      <c r="B62" s="47" t="s">
        <v>42</v>
      </c>
      <c r="C62" s="71">
        <f>[1]Расшир!D752</f>
        <v>12996167.853000002</v>
      </c>
      <c r="D62" s="72">
        <f>[1]Расшир!E752</f>
        <v>626483.26353</v>
      </c>
      <c r="E62" s="60">
        <f t="shared" si="1"/>
        <v>4.8205230235263866E-2</v>
      </c>
      <c r="F62" s="12"/>
      <c r="G62" s="12"/>
      <c r="H62" s="4"/>
      <c r="I62" s="4"/>
      <c r="J62" s="4"/>
      <c r="K62" s="4"/>
      <c r="L62" s="4"/>
      <c r="M62" s="4"/>
      <c r="N62" s="4"/>
      <c r="O62" s="4"/>
    </row>
    <row r="63" spans="1:15" ht="15.75" x14ac:dyDescent="0.25">
      <c r="A63" s="43" t="s">
        <v>111</v>
      </c>
      <c r="B63" s="44" t="s">
        <v>112</v>
      </c>
      <c r="C63" s="69">
        <f>[1]Расшир!$D$777</f>
        <v>4656950.3870000001</v>
      </c>
      <c r="D63" s="74">
        <f>[1]Расшир!$E$777-0.01</f>
        <v>129046.65588000001</v>
      </c>
      <c r="E63" s="56">
        <f t="shared" si="1"/>
        <v>2.7710549856884273E-2</v>
      </c>
      <c r="F63" s="12"/>
      <c r="G63" s="12"/>
      <c r="H63" s="4"/>
      <c r="I63" s="4"/>
      <c r="J63" s="4"/>
      <c r="K63" s="4"/>
      <c r="L63" s="4"/>
      <c r="M63" s="4"/>
      <c r="N63" s="4"/>
      <c r="O63" s="4"/>
    </row>
    <row r="64" spans="1:15" ht="15.75" x14ac:dyDescent="0.25">
      <c r="A64" s="43" t="s">
        <v>113</v>
      </c>
      <c r="B64" s="44" t="s">
        <v>114</v>
      </c>
      <c r="C64" s="69">
        <f>[1]Расшир!$D$798</f>
        <v>7334247.7630000003</v>
      </c>
      <c r="D64" s="74">
        <f>[1]Расшир!$E$798</f>
        <v>461838.29157</v>
      </c>
      <c r="E64" s="56">
        <f t="shared" si="1"/>
        <v>6.2970096797096711E-2</v>
      </c>
      <c r="F64" s="12"/>
      <c r="G64" s="12"/>
      <c r="H64" s="4"/>
      <c r="I64" s="4"/>
      <c r="J64" s="4"/>
      <c r="K64" s="4"/>
      <c r="L64" s="4"/>
      <c r="M64" s="4"/>
      <c r="N64" s="4"/>
      <c r="O64" s="4"/>
    </row>
    <row r="65" spans="1:15" ht="15.75" x14ac:dyDescent="0.25">
      <c r="A65" s="43" t="s">
        <v>115</v>
      </c>
      <c r="B65" s="44" t="s">
        <v>116</v>
      </c>
      <c r="C65" s="69">
        <f>[1]Расшир!$D$822</f>
        <v>484413.103</v>
      </c>
      <c r="D65" s="74">
        <f>[1]Расшир!$E$822</f>
        <v>17782.415870000001</v>
      </c>
      <c r="E65" s="56">
        <f t="shared" si="1"/>
        <v>3.670919667505361E-2</v>
      </c>
      <c r="F65" s="12"/>
      <c r="G65" s="12"/>
      <c r="H65" s="4"/>
      <c r="I65" s="4"/>
      <c r="J65" s="4"/>
      <c r="K65" s="4"/>
      <c r="L65" s="4"/>
      <c r="M65" s="4"/>
      <c r="N65" s="4"/>
      <c r="O65" s="4"/>
    </row>
    <row r="66" spans="1:15" ht="15.75" x14ac:dyDescent="0.25">
      <c r="A66" s="43" t="s">
        <v>117</v>
      </c>
      <c r="B66" s="44" t="s">
        <v>118</v>
      </c>
      <c r="C66" s="69">
        <f>[1]Расшир!$D$841</f>
        <v>520556.6</v>
      </c>
      <c r="D66" s="74">
        <f>[1]Расшир!$E$841</f>
        <v>17815.890209999998</v>
      </c>
      <c r="E66" s="56">
        <f t="shared" si="1"/>
        <v>3.4224693741276159E-2</v>
      </c>
      <c r="F66" s="12"/>
      <c r="G66" s="12"/>
      <c r="H66" s="4"/>
      <c r="I66" s="4"/>
      <c r="J66" s="4"/>
      <c r="K66" s="4"/>
      <c r="L66" s="4"/>
      <c r="M66" s="4"/>
      <c r="N66" s="4"/>
      <c r="O66" s="4"/>
    </row>
    <row r="67" spans="1:15" ht="39" customHeight="1" x14ac:dyDescent="0.25">
      <c r="A67" s="51" t="s">
        <v>125</v>
      </c>
      <c r="B67" s="48" t="s">
        <v>43</v>
      </c>
      <c r="C67" s="71">
        <f>[1]Расшир!$D$862</f>
        <v>746315.60900000005</v>
      </c>
      <c r="D67" s="72">
        <f>[1]Расшир!E862</f>
        <v>76163.83057999998</v>
      </c>
      <c r="E67" s="60">
        <f t="shared" si="1"/>
        <v>0.10205311219746976</v>
      </c>
      <c r="F67" s="12"/>
      <c r="G67" s="12"/>
      <c r="H67" s="4"/>
      <c r="I67" s="4"/>
      <c r="J67" s="4"/>
      <c r="K67" s="4"/>
      <c r="L67" s="4"/>
      <c r="M67" s="4"/>
      <c r="N67" s="4"/>
      <c r="O67" s="4"/>
    </row>
    <row r="68" spans="1:15" ht="16.5" customHeight="1" x14ac:dyDescent="0.25">
      <c r="A68" s="43" t="s">
        <v>119</v>
      </c>
      <c r="B68" s="44" t="s">
        <v>120</v>
      </c>
      <c r="C68" s="69">
        <f>[1]Расшир!$D$884</f>
        <v>669756.16899999988</v>
      </c>
      <c r="D68" s="74">
        <f>[1]Расшир!$E$884</f>
        <v>73197.360579999993</v>
      </c>
      <c r="E68" s="56">
        <f t="shared" si="1"/>
        <v>0.10928956531940508</v>
      </c>
      <c r="F68" s="12"/>
      <c r="G68" s="12"/>
      <c r="H68" s="4"/>
      <c r="I68" s="4"/>
      <c r="J68" s="4"/>
      <c r="K68" s="4"/>
      <c r="L68" s="4"/>
      <c r="M68" s="4"/>
      <c r="N68" s="4"/>
      <c r="O68" s="4"/>
    </row>
    <row r="69" spans="1:15" ht="15.75" customHeight="1" x14ac:dyDescent="0.25">
      <c r="A69" s="43" t="s">
        <v>121</v>
      </c>
      <c r="B69" s="44" t="s">
        <v>122</v>
      </c>
      <c r="C69" s="69">
        <f>[1]Расшир!$D$905</f>
        <v>25436.25</v>
      </c>
      <c r="D69" s="74">
        <f>[1]Расшир!$E$905</f>
        <v>1701.146</v>
      </c>
      <c r="E69" s="56">
        <f t="shared" si="1"/>
        <v>6.6878804855275448E-2</v>
      </c>
      <c r="F69" s="12"/>
      <c r="G69" s="12"/>
      <c r="H69" s="4"/>
      <c r="I69" s="4"/>
      <c r="J69" s="4"/>
      <c r="K69" s="4"/>
      <c r="L69" s="4"/>
      <c r="M69" s="4"/>
      <c r="N69" s="4"/>
      <c r="O69" s="4"/>
    </row>
    <row r="70" spans="1:15" ht="30" customHeight="1" x14ac:dyDescent="0.25">
      <c r="A70" s="43" t="s">
        <v>123</v>
      </c>
      <c r="B70" s="44" t="s">
        <v>124</v>
      </c>
      <c r="C70" s="69">
        <f>[1]Расшир!$D$925</f>
        <v>51123.189999999995</v>
      </c>
      <c r="D70" s="74">
        <f>[1]Расшир!$E$925</f>
        <v>1265.3240000000001</v>
      </c>
      <c r="E70" s="56">
        <f t="shared" si="1"/>
        <v>2.4750489943996066E-2</v>
      </c>
      <c r="F70" s="12"/>
      <c r="G70" s="12"/>
      <c r="H70" s="4"/>
      <c r="I70" s="4"/>
      <c r="J70" s="4"/>
      <c r="K70" s="4"/>
      <c r="L70" s="4"/>
      <c r="M70" s="4"/>
      <c r="N70" s="4"/>
      <c r="O70" s="4"/>
    </row>
    <row r="71" spans="1:15" ht="26.25" customHeight="1" x14ac:dyDescent="0.25">
      <c r="A71" s="51" t="s">
        <v>128</v>
      </c>
      <c r="B71" s="48" t="s">
        <v>44</v>
      </c>
      <c r="C71" s="71">
        <f>[1]Расшир!D944</f>
        <v>81402.786189999999</v>
      </c>
      <c r="D71" s="72">
        <f>[1]Расшир!E944</f>
        <v>0</v>
      </c>
      <c r="E71" s="60">
        <f t="shared" si="1"/>
        <v>0</v>
      </c>
      <c r="F71" s="12"/>
      <c r="G71" s="12"/>
      <c r="H71" s="4"/>
      <c r="I71" s="4"/>
      <c r="J71" s="4"/>
      <c r="K71" s="4"/>
      <c r="L71" s="4"/>
      <c r="M71" s="4"/>
      <c r="N71" s="4"/>
      <c r="O71" s="4"/>
    </row>
    <row r="72" spans="1:15" ht="26.25" customHeight="1" x14ac:dyDescent="0.25">
      <c r="A72" s="49" t="s">
        <v>126</v>
      </c>
      <c r="B72" s="50" t="s">
        <v>127</v>
      </c>
      <c r="C72" s="69">
        <f>[1]Расшир!$D$965</f>
        <v>81402.786189999999</v>
      </c>
      <c r="D72" s="74">
        <f>[1]Расшир!$E$965</f>
        <v>0</v>
      </c>
      <c r="E72" s="56">
        <f t="shared" si="1"/>
        <v>0</v>
      </c>
      <c r="F72" s="12"/>
      <c r="G72" s="12"/>
      <c r="H72" s="4"/>
      <c r="I72" s="4"/>
      <c r="J72" s="4"/>
      <c r="K72" s="4"/>
      <c r="L72" s="4"/>
      <c r="M72" s="4"/>
      <c r="N72" s="4"/>
      <c r="O72" s="4"/>
    </row>
    <row r="73" spans="1:15" ht="15.75" x14ac:dyDescent="0.25">
      <c r="A73" s="51" t="s">
        <v>139</v>
      </c>
      <c r="B73" s="47" t="s">
        <v>45</v>
      </c>
      <c r="C73" s="71">
        <f>[1]Расшир!D1064</f>
        <v>1575050.3498200001</v>
      </c>
      <c r="D73" s="72">
        <f>[1]Расшир!E1064</f>
        <v>75949.115989999991</v>
      </c>
      <c r="E73" s="60">
        <f t="shared" si="1"/>
        <v>4.8220119438518019E-2</v>
      </c>
      <c r="F73" s="12"/>
      <c r="G73" s="12"/>
      <c r="H73" s="4"/>
      <c r="I73" s="4"/>
      <c r="J73" s="4"/>
      <c r="K73" s="4"/>
      <c r="L73" s="4"/>
      <c r="M73" s="4"/>
      <c r="N73" s="4"/>
      <c r="O73" s="4"/>
    </row>
    <row r="74" spans="1:15" ht="15.75" x14ac:dyDescent="0.25">
      <c r="A74" s="43" t="s">
        <v>129</v>
      </c>
      <c r="B74" s="44" t="s">
        <v>130</v>
      </c>
      <c r="C74" s="69">
        <f>[1]Расшир!$D$1087</f>
        <v>28477.02</v>
      </c>
      <c r="D74" s="74">
        <f>[1]Расшир!$E$1087</f>
        <v>2232.0456100000001</v>
      </c>
      <c r="E74" s="56">
        <f t="shared" si="1"/>
        <v>7.8380589331327508E-2</v>
      </c>
      <c r="F74" s="12"/>
      <c r="G74" s="12"/>
      <c r="H74" s="4"/>
      <c r="I74" s="4"/>
      <c r="J74" s="4"/>
      <c r="K74" s="4"/>
      <c r="L74" s="4"/>
      <c r="M74" s="4"/>
      <c r="N74" s="4"/>
      <c r="O74" s="4"/>
    </row>
    <row r="75" spans="1:15" ht="15.75" x14ac:dyDescent="0.25">
      <c r="A75" s="43" t="s">
        <v>131</v>
      </c>
      <c r="B75" s="44" t="s">
        <v>132</v>
      </c>
      <c r="C75" s="69">
        <f>[1]Расшир!$D$1090</f>
        <v>629764.69999999995</v>
      </c>
      <c r="D75" s="74">
        <f>[1]Расшир!$E$1090</f>
        <v>44543.348839999999</v>
      </c>
      <c r="E75" s="56">
        <f t="shared" si="1"/>
        <v>7.0730145465441305E-2</v>
      </c>
      <c r="F75" s="12"/>
      <c r="G75" s="12"/>
      <c r="H75" s="4"/>
      <c r="I75" s="4"/>
      <c r="J75" s="4"/>
      <c r="K75" s="4"/>
      <c r="L75" s="4"/>
      <c r="M75" s="4"/>
      <c r="N75" s="4"/>
      <c r="O75" s="4"/>
    </row>
    <row r="76" spans="1:15" ht="15.75" x14ac:dyDescent="0.25">
      <c r="A76" s="43" t="s">
        <v>133</v>
      </c>
      <c r="B76" s="44" t="s">
        <v>134</v>
      </c>
      <c r="C76" s="69">
        <f>[1]Расшир!$D$1110</f>
        <v>410279.76</v>
      </c>
      <c r="D76" s="74">
        <f>[1]Расшир!$E$1110</f>
        <v>5508.1245499999995</v>
      </c>
      <c r="E76" s="56">
        <f t="shared" si="1"/>
        <v>1.342528949027366E-2</v>
      </c>
      <c r="F76" s="12"/>
      <c r="G76" s="12"/>
      <c r="H76" s="4"/>
      <c r="I76" s="4"/>
      <c r="J76" s="4"/>
      <c r="K76" s="4"/>
      <c r="L76" s="4"/>
      <c r="M76" s="4"/>
      <c r="N76" s="4"/>
      <c r="O76" s="4"/>
    </row>
    <row r="77" spans="1:15" ht="15.75" x14ac:dyDescent="0.25">
      <c r="A77" s="43" t="s">
        <v>135</v>
      </c>
      <c r="B77" s="44" t="s">
        <v>136</v>
      </c>
      <c r="C77" s="69">
        <f>[1]Расшир!$D$1129</f>
        <v>63903.399999999994</v>
      </c>
      <c r="D77" s="74">
        <f>[1]Расшир!$E$1129</f>
        <v>0</v>
      </c>
      <c r="E77" s="56">
        <f t="shared" si="1"/>
        <v>0</v>
      </c>
      <c r="F77" s="12"/>
      <c r="G77" s="12"/>
      <c r="H77" s="4"/>
      <c r="I77" s="4"/>
      <c r="J77" s="4"/>
      <c r="K77" s="4"/>
      <c r="L77" s="4"/>
      <c r="M77" s="4"/>
      <c r="N77" s="4"/>
      <c r="O77" s="4"/>
    </row>
    <row r="78" spans="1:15" ht="15.75" x14ac:dyDescent="0.25">
      <c r="A78" s="43" t="s">
        <v>137</v>
      </c>
      <c r="B78" s="44" t="s">
        <v>138</v>
      </c>
      <c r="C78" s="69">
        <f>[1]Расшир!$D$1135</f>
        <v>442625.46982</v>
      </c>
      <c r="D78" s="74">
        <f>[1]Расшир!$E$1135</f>
        <v>23665.596989999998</v>
      </c>
      <c r="E78" s="56">
        <f t="shared" si="1"/>
        <v>5.3466414844188591E-2</v>
      </c>
      <c r="F78" s="12"/>
      <c r="G78" s="12"/>
      <c r="H78" s="4"/>
      <c r="I78" s="4"/>
      <c r="J78" s="4"/>
      <c r="K78" s="4"/>
      <c r="L78" s="4"/>
      <c r="M78" s="4"/>
      <c r="N78" s="4"/>
      <c r="O78" s="4"/>
    </row>
    <row r="79" spans="1:15" ht="15.75" x14ac:dyDescent="0.25">
      <c r="A79" s="51" t="s">
        <v>146</v>
      </c>
      <c r="B79" s="47" t="s">
        <v>46</v>
      </c>
      <c r="C79" s="71">
        <f>[1]Расшир!D1157</f>
        <v>455952.62</v>
      </c>
      <c r="D79" s="72">
        <f>[1]Расшир!E1157</f>
        <v>14587.891829999999</v>
      </c>
      <c r="E79" s="60">
        <f t="shared" si="1"/>
        <v>3.1994315176870784E-2</v>
      </c>
      <c r="F79" s="12"/>
      <c r="G79" s="12"/>
      <c r="H79" s="4"/>
      <c r="I79" s="4"/>
      <c r="J79" s="4"/>
      <c r="K79" s="4"/>
      <c r="L79" s="4"/>
      <c r="M79" s="4"/>
      <c r="N79" s="4"/>
      <c r="O79" s="4"/>
    </row>
    <row r="80" spans="1:15" ht="15.75" x14ac:dyDescent="0.25">
      <c r="A80" s="43" t="s">
        <v>140</v>
      </c>
      <c r="B80" s="44" t="s">
        <v>141</v>
      </c>
      <c r="C80" s="69">
        <f>[1]Расшир!$D$1182</f>
        <v>16087.04</v>
      </c>
      <c r="D80" s="74">
        <f>[1]Расшир!$E$1182-0.01</f>
        <v>732.17529999999999</v>
      </c>
      <c r="E80" s="57">
        <f t="shared" si="1"/>
        <v>4.5513363552275615E-2</v>
      </c>
      <c r="F80" s="12"/>
      <c r="G80" s="12"/>
      <c r="H80" s="4"/>
      <c r="I80" s="4"/>
      <c r="J80" s="4"/>
      <c r="K80" s="4"/>
      <c r="L80" s="4"/>
      <c r="M80" s="4"/>
      <c r="N80" s="4"/>
      <c r="O80" s="4"/>
    </row>
    <row r="81" spans="1:15" ht="15.75" x14ac:dyDescent="0.25">
      <c r="A81" s="43" t="s">
        <v>142</v>
      </c>
      <c r="B81" s="44" t="s">
        <v>143</v>
      </c>
      <c r="C81" s="69">
        <f>[1]Расшир!$D$1189</f>
        <v>403608.93100000004</v>
      </c>
      <c r="D81" s="74">
        <f>[1]Расшир!$E$1189</f>
        <v>12000.36046</v>
      </c>
      <c r="E81" s="57">
        <f t="shared" si="1"/>
        <v>2.9732643502876299E-2</v>
      </c>
      <c r="F81" s="12"/>
      <c r="G81" s="12"/>
      <c r="H81" s="4"/>
      <c r="I81" s="4"/>
      <c r="J81" s="4"/>
      <c r="K81" s="4"/>
      <c r="L81" s="4"/>
      <c r="M81" s="4"/>
      <c r="N81" s="4"/>
      <c r="O81" s="4"/>
    </row>
    <row r="82" spans="1:15" ht="15.75" x14ac:dyDescent="0.25">
      <c r="A82" s="43" t="s">
        <v>144</v>
      </c>
      <c r="B82" s="44" t="s">
        <v>145</v>
      </c>
      <c r="C82" s="69">
        <f>[1]Расшир!$D$1205</f>
        <v>36256.649000000005</v>
      </c>
      <c r="D82" s="74">
        <f>[1]Расшир!$E$1205</f>
        <v>1855.3460700000001</v>
      </c>
      <c r="E82" s="57">
        <f t="shared" si="1"/>
        <v>5.1172574442828397E-2</v>
      </c>
      <c r="F82" s="12"/>
      <c r="G82" s="12"/>
      <c r="H82" s="4"/>
      <c r="I82" s="4"/>
      <c r="J82" s="4"/>
      <c r="K82" s="4"/>
      <c r="L82" s="4"/>
      <c r="M82" s="4"/>
      <c r="N82" s="4"/>
      <c r="O82" s="4"/>
    </row>
    <row r="83" spans="1:15" ht="38.25" customHeight="1" x14ac:dyDescent="0.25">
      <c r="A83" s="51" t="s">
        <v>149</v>
      </c>
      <c r="B83" s="48" t="s">
        <v>47</v>
      </c>
      <c r="C83" s="71">
        <f>[1]Расшир!D1223</f>
        <v>1233229.45</v>
      </c>
      <c r="D83" s="72">
        <f>[1]Расшир!E1223</f>
        <v>63645.836410000004</v>
      </c>
      <c r="E83" s="60">
        <f t="shared" si="1"/>
        <v>5.1609079243120574E-2</v>
      </c>
      <c r="F83" s="12"/>
      <c r="G83" s="12"/>
      <c r="H83" s="4"/>
      <c r="I83" s="4"/>
      <c r="J83" s="4"/>
      <c r="K83" s="4"/>
      <c r="L83" s="4"/>
      <c r="M83" s="4"/>
      <c r="N83" s="4"/>
      <c r="O83" s="4"/>
    </row>
    <row r="84" spans="1:15" ht="24" customHeight="1" x14ac:dyDescent="0.25">
      <c r="A84" s="43" t="s">
        <v>147</v>
      </c>
      <c r="B84" s="44" t="s">
        <v>148</v>
      </c>
      <c r="C84" s="65">
        <f>[1]Расшир!$D$1226</f>
        <v>1233229.45</v>
      </c>
      <c r="D84" s="66">
        <f>[1]Расшир!$E$1226</f>
        <v>63645.836410000004</v>
      </c>
      <c r="E84" s="67">
        <f t="shared" si="1"/>
        <v>5.1609079243120574E-2</v>
      </c>
      <c r="F84" s="12"/>
      <c r="G84" s="12"/>
      <c r="H84" s="4"/>
      <c r="I84" s="4"/>
      <c r="J84" s="4"/>
      <c r="K84" s="4"/>
      <c r="L84" s="4"/>
      <c r="M84" s="4"/>
      <c r="N84" s="4"/>
      <c r="O84" s="4"/>
    </row>
    <row r="85" spans="1:15" s="23" customFormat="1" ht="18.75" customHeight="1" x14ac:dyDescent="0.3">
      <c r="A85" s="41"/>
      <c r="B85" s="20" t="s">
        <v>48</v>
      </c>
      <c r="C85" s="76">
        <f>[1]Расшир!$D$1230</f>
        <v>27478528.310900003</v>
      </c>
      <c r="D85" s="77">
        <f>[1]Расшир!$E$1230</f>
        <v>1037110.7062299999</v>
      </c>
      <c r="E85" s="61">
        <f t="shared" si="1"/>
        <v>3.7742585574301137E-2</v>
      </c>
      <c r="F85" s="21"/>
      <c r="G85" s="21"/>
      <c r="H85" s="22"/>
      <c r="I85" s="22"/>
      <c r="J85" s="22"/>
      <c r="K85" s="22"/>
      <c r="L85" s="22"/>
      <c r="M85" s="22"/>
      <c r="N85" s="22"/>
      <c r="O85" s="22"/>
    </row>
    <row r="86" spans="1:15" ht="15.75" x14ac:dyDescent="0.25">
      <c r="A86" s="39"/>
      <c r="B86" s="13"/>
      <c r="C86" s="78"/>
      <c r="D86" s="79"/>
      <c r="E86" s="5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31.5" x14ac:dyDescent="0.25">
      <c r="A87" s="39"/>
      <c r="B87" s="17" t="s">
        <v>49</v>
      </c>
      <c r="C87" s="68">
        <f>C34-C85</f>
        <v>-1214396.3120400049</v>
      </c>
      <c r="D87" s="75">
        <f>D34-D85</f>
        <v>54503.685040000128</v>
      </c>
      <c r="E87" s="5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5.75" hidden="1" x14ac:dyDescent="0.25">
      <c r="A88" s="39"/>
      <c r="B88" s="13"/>
      <c r="C88" s="78"/>
      <c r="D88" s="79"/>
      <c r="E88" s="5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5.75" hidden="1" x14ac:dyDescent="0.25">
      <c r="A89" s="39"/>
      <c r="B89" s="17" t="s">
        <v>50</v>
      </c>
      <c r="C89" s="68">
        <f>C90+C91</f>
        <v>0</v>
      </c>
      <c r="D89" s="75">
        <f>D90+D91</f>
        <v>0</v>
      </c>
      <c r="E89" s="5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5.75" hidden="1" x14ac:dyDescent="0.25">
      <c r="A90" s="39"/>
      <c r="B90" s="13" t="s">
        <v>51</v>
      </c>
      <c r="C90" s="78">
        <f>[1]Расшир!D1236</f>
        <v>0</v>
      </c>
      <c r="D90" s="79">
        <f>[1]Расшир!E1236</f>
        <v>0</v>
      </c>
      <c r="E90" s="5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5.75" hidden="1" x14ac:dyDescent="0.25">
      <c r="A91" s="39"/>
      <c r="B91" s="13" t="s">
        <v>52</v>
      </c>
      <c r="C91" s="78">
        <f>[1]Расшир!D1237</f>
        <v>0</v>
      </c>
      <c r="D91" s="79">
        <f>[1]Расшир!E1237</f>
        <v>0</v>
      </c>
      <c r="E91" s="5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5.75" x14ac:dyDescent="0.25">
      <c r="A92" s="39"/>
      <c r="B92" s="13"/>
      <c r="C92" s="78"/>
      <c r="D92" s="79"/>
      <c r="E92" s="5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47.25" x14ac:dyDescent="0.25">
      <c r="A93" s="39"/>
      <c r="B93" s="17" t="s">
        <v>53</v>
      </c>
      <c r="C93" s="68">
        <f>C94+C95</f>
        <v>-461468.49000000022</v>
      </c>
      <c r="D93" s="75">
        <f>D94+D95</f>
        <v>-65034.278630000001</v>
      </c>
      <c r="E93" s="5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31.5" x14ac:dyDescent="0.25">
      <c r="A94" s="39"/>
      <c r="B94" s="15" t="s">
        <v>54</v>
      </c>
      <c r="C94" s="78">
        <f>[1]Расшир!D1240</f>
        <v>8000000</v>
      </c>
      <c r="D94" s="79">
        <f>[1]Расшир!E1240</f>
        <v>0</v>
      </c>
      <c r="E94" s="5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31.5" x14ac:dyDescent="0.25">
      <c r="A95" s="39"/>
      <c r="B95" s="15" t="s">
        <v>55</v>
      </c>
      <c r="C95" s="78">
        <f>[1]Расшир!D1241</f>
        <v>-8461468.4900000002</v>
      </c>
      <c r="D95" s="79">
        <f>[1]Расшир!E1241</f>
        <v>-65034.278630000001</v>
      </c>
      <c r="E95" s="5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5.75" x14ac:dyDescent="0.25">
      <c r="A96" s="39"/>
      <c r="B96" s="13"/>
      <c r="C96" s="78"/>
      <c r="D96" s="79"/>
      <c r="E96" s="5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5.75" x14ac:dyDescent="0.25">
      <c r="A97" s="39"/>
      <c r="B97" s="17" t="s">
        <v>56</v>
      </c>
      <c r="C97" s="68">
        <f>C98+C99</f>
        <v>1675733.1300000008</v>
      </c>
      <c r="D97" s="75">
        <f>[1]Расшир!E1243</f>
        <v>400000</v>
      </c>
      <c r="E97" s="5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5.75" x14ac:dyDescent="0.25">
      <c r="A98" s="39"/>
      <c r="B98" s="13" t="s">
        <v>57</v>
      </c>
      <c r="C98" s="78">
        <f>[1]Расшир!D1244</f>
        <v>9425990.1300000008</v>
      </c>
      <c r="D98" s="79">
        <f>[1]Расшир!E1244</f>
        <v>400000</v>
      </c>
      <c r="E98" s="5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31.5" x14ac:dyDescent="0.25">
      <c r="A99" s="39"/>
      <c r="B99" s="15" t="s">
        <v>58</v>
      </c>
      <c r="C99" s="78">
        <f>[1]Расшир!D1245</f>
        <v>-7750257</v>
      </c>
      <c r="D99" s="79">
        <f>[1]Расшир!E1245</f>
        <v>0</v>
      </c>
      <c r="E99" s="5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5.75" x14ac:dyDescent="0.25">
      <c r="A100" s="39"/>
      <c r="B100" s="15"/>
      <c r="C100" s="78"/>
      <c r="D100" s="79"/>
      <c r="E100" s="5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31.5" x14ac:dyDescent="0.25">
      <c r="A101" s="39"/>
      <c r="B101" s="17" t="s">
        <v>59</v>
      </c>
      <c r="C101" s="68">
        <f>C102-C103</f>
        <v>0</v>
      </c>
      <c r="D101" s="75">
        <f>D102-D103</f>
        <v>-389469.40641000005</v>
      </c>
      <c r="E101" s="54"/>
      <c r="F101" s="4"/>
      <c r="G101" s="24"/>
      <c r="H101" s="4"/>
      <c r="I101" s="4"/>
      <c r="J101" s="4"/>
      <c r="K101" s="4"/>
      <c r="L101" s="4"/>
      <c r="M101" s="4"/>
      <c r="N101" s="4"/>
      <c r="O101" s="4"/>
    </row>
    <row r="102" spans="1:15" ht="15.75" x14ac:dyDescent="0.25">
      <c r="A102" s="39"/>
      <c r="B102" s="13" t="s">
        <v>60</v>
      </c>
      <c r="C102" s="78">
        <f>[1]Расшир!D1255</f>
        <v>-43690253.800899997</v>
      </c>
      <c r="D102" s="79">
        <f>[1]Расшир!E1255</f>
        <v>-1650240.36341</v>
      </c>
      <c r="E102" s="5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5.75" x14ac:dyDescent="0.25">
      <c r="A103" s="39"/>
      <c r="B103" s="13" t="s">
        <v>61</v>
      </c>
      <c r="C103" s="78">
        <f>[1]Расшир!D1256</f>
        <v>-43690253.800899997</v>
      </c>
      <c r="D103" s="79">
        <f>[1]Расшир!E1256</f>
        <v>-1260770.9569999999</v>
      </c>
      <c r="E103" s="5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5.75" x14ac:dyDescent="0.25">
      <c r="A104" s="39"/>
      <c r="B104" s="15"/>
      <c r="C104" s="78"/>
      <c r="D104" s="79"/>
      <c r="E104" s="5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31.5" x14ac:dyDescent="0.25">
      <c r="A105" s="39"/>
      <c r="B105" s="17" t="s">
        <v>62</v>
      </c>
      <c r="C105" s="68">
        <f>[1]Расшир!D1246</f>
        <v>131.67204000000001</v>
      </c>
      <c r="D105" s="75">
        <f>D108+D110</f>
        <v>0</v>
      </c>
      <c r="E105" s="5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57.75" hidden="1" x14ac:dyDescent="0.25">
      <c r="A106" s="39"/>
      <c r="B106" s="25" t="s">
        <v>63</v>
      </c>
      <c r="C106" s="80">
        <f>[1]Расшир!D1247</f>
        <v>0</v>
      </c>
      <c r="D106" s="81">
        <f>D107</f>
        <v>0</v>
      </c>
      <c r="E106" s="5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47.25" hidden="1" x14ac:dyDescent="0.25">
      <c r="A107" s="39"/>
      <c r="B107" s="26" t="s">
        <v>64</v>
      </c>
      <c r="C107" s="69">
        <f>[1]Расшир!D1248</f>
        <v>0</v>
      </c>
      <c r="D107" s="79">
        <f>[1]Расшир!E1248</f>
        <v>0</v>
      </c>
      <c r="E107" s="5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31.5" hidden="1" x14ac:dyDescent="0.25">
      <c r="A108" s="39"/>
      <c r="B108" s="27" t="s">
        <v>65</v>
      </c>
      <c r="C108" s="82">
        <f>[1]Расшир!D1251</f>
        <v>0</v>
      </c>
      <c r="D108" s="83">
        <f>[1]Расшир!E1251</f>
        <v>0</v>
      </c>
      <c r="E108" s="5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5.75" x14ac:dyDescent="0.25">
      <c r="A109" s="39"/>
      <c r="B109" s="26"/>
      <c r="C109" s="78"/>
      <c r="D109" s="79"/>
      <c r="E109" s="5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29.25" x14ac:dyDescent="0.25">
      <c r="A110" s="39"/>
      <c r="B110" s="28" t="s">
        <v>66</v>
      </c>
      <c r="C110" s="84">
        <f>C111</f>
        <v>131.67204000000001</v>
      </c>
      <c r="D110" s="81">
        <f>D111</f>
        <v>0</v>
      </c>
      <c r="E110" s="5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30" x14ac:dyDescent="0.25">
      <c r="A111" s="39"/>
      <c r="B111" s="29" t="s">
        <v>67</v>
      </c>
      <c r="C111" s="85">
        <f>[1]Расшир!D1250</f>
        <v>131.67204000000001</v>
      </c>
      <c r="D111" s="86">
        <f>[1]Расшир!E1250</f>
        <v>0</v>
      </c>
      <c r="E111" s="5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5.75" hidden="1" x14ac:dyDescent="0.25">
      <c r="A112" s="39"/>
      <c r="B112" s="13"/>
      <c r="C112" s="78"/>
      <c r="D112" s="79"/>
      <c r="E112" s="5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5.75" x14ac:dyDescent="0.25">
      <c r="A113" s="39"/>
      <c r="B113" s="13"/>
      <c r="C113" s="78"/>
      <c r="D113" s="79"/>
      <c r="E113" s="5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47.25" x14ac:dyDescent="0.25">
      <c r="A114" s="39"/>
      <c r="B114" s="17" t="s">
        <v>68</v>
      </c>
      <c r="C114" s="68">
        <f>C89+C93+C97+C101+C105</f>
        <v>1214396.3120400007</v>
      </c>
      <c r="D114" s="75">
        <f>D89+D93+D97+D101+D105</f>
        <v>-54503.685040000069</v>
      </c>
      <c r="E114" s="5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5.75" x14ac:dyDescent="0.25">
      <c r="B115" s="30"/>
      <c r="C115" s="31"/>
      <c r="D115" s="31"/>
      <c r="E115" s="62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5.75" x14ac:dyDescent="0.25">
      <c r="B116" s="5"/>
      <c r="C116" s="6"/>
      <c r="D116" s="6"/>
      <c r="E116" s="53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5.75" x14ac:dyDescent="0.25">
      <c r="B117" s="5"/>
      <c r="C117" s="4"/>
      <c r="D117" s="6"/>
      <c r="E117" s="53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5.75" x14ac:dyDescent="0.25">
      <c r="B118" s="5"/>
      <c r="C118" s="4"/>
      <c r="D118" s="6"/>
      <c r="E118" s="53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5.75" x14ac:dyDescent="0.25">
      <c r="B119" s="5"/>
      <c r="C119" s="4"/>
      <c r="D119" s="6"/>
      <c r="E119" s="53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5.75" x14ac:dyDescent="0.25">
      <c r="B120" s="5"/>
      <c r="C120" s="4"/>
      <c r="D120" s="6"/>
      <c r="E120" s="53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5.75" x14ac:dyDescent="0.25">
      <c r="B121" s="5"/>
      <c r="C121" s="4"/>
      <c r="D121" s="6"/>
      <c r="E121" s="53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5.75" x14ac:dyDescent="0.25">
      <c r="B122" s="5"/>
      <c r="C122" s="4"/>
      <c r="D122" s="6"/>
      <c r="E122" s="53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5.75" x14ac:dyDescent="0.25">
      <c r="B123" s="5"/>
      <c r="C123" s="4"/>
      <c r="D123" s="6"/>
      <c r="E123" s="53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5.75" x14ac:dyDescent="0.25">
      <c r="B124" s="5"/>
      <c r="C124" s="4"/>
      <c r="D124" s="6"/>
      <c r="E124" s="53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.75" x14ac:dyDescent="0.25">
      <c r="B125" s="5"/>
      <c r="C125" s="4"/>
      <c r="D125" s="6"/>
      <c r="E125" s="53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5.75" x14ac:dyDescent="0.25">
      <c r="B126" s="5"/>
      <c r="C126" s="4"/>
      <c r="D126" s="6"/>
      <c r="E126" s="53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5.75" x14ac:dyDescent="0.25">
      <c r="B127" s="5"/>
      <c r="C127" s="4"/>
      <c r="D127" s="6"/>
      <c r="E127" s="53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5.75" x14ac:dyDescent="0.25">
      <c r="B128" s="5"/>
      <c r="C128" s="4"/>
      <c r="D128" s="6"/>
      <c r="E128" s="53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75" x14ac:dyDescent="0.25">
      <c r="B129" s="5"/>
      <c r="C129" s="4"/>
      <c r="D129" s="6"/>
      <c r="E129" s="53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75" x14ac:dyDescent="0.25">
      <c r="B130" s="5"/>
      <c r="C130" s="4"/>
      <c r="D130" s="6"/>
      <c r="E130" s="53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75" x14ac:dyDescent="0.25">
      <c r="B131" s="5"/>
      <c r="C131" s="4"/>
      <c r="D131" s="6"/>
      <c r="E131" s="53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75" x14ac:dyDescent="0.25">
      <c r="B132" s="5"/>
      <c r="C132" s="4"/>
      <c r="D132" s="6"/>
      <c r="E132" s="53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75" x14ac:dyDescent="0.25">
      <c r="B133" s="5"/>
      <c r="C133" s="4"/>
      <c r="D133" s="6"/>
      <c r="E133" s="53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75" x14ac:dyDescent="0.25">
      <c r="B134" s="5"/>
      <c r="C134" s="4"/>
      <c r="D134" s="6"/>
      <c r="E134" s="53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75" x14ac:dyDescent="0.25">
      <c r="B135" s="5"/>
      <c r="C135" s="4"/>
      <c r="D135" s="6"/>
      <c r="E135" s="53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75" x14ac:dyDescent="0.25">
      <c r="B136" s="5"/>
      <c r="C136" s="4"/>
      <c r="D136" s="6"/>
      <c r="E136" s="53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5.75" x14ac:dyDescent="0.25">
      <c r="B137" s="5"/>
      <c r="C137" s="4"/>
      <c r="D137" s="6"/>
      <c r="E137" s="53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5.75" x14ac:dyDescent="0.25">
      <c r="B138" s="5"/>
      <c r="C138" s="4"/>
      <c r="D138" s="6"/>
      <c r="E138" s="53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5.75" x14ac:dyDescent="0.25">
      <c r="B139" s="5"/>
      <c r="C139" s="4"/>
      <c r="D139" s="6"/>
      <c r="E139" s="53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5.75" x14ac:dyDescent="0.25">
      <c r="B140" s="5"/>
      <c r="C140" s="4"/>
      <c r="D140" s="6"/>
      <c r="E140" s="53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5.75" x14ac:dyDescent="0.25">
      <c r="B141" s="5"/>
      <c r="C141" s="4"/>
      <c r="D141" s="6"/>
      <c r="E141" s="53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5.75" x14ac:dyDescent="0.25">
      <c r="B142" s="5"/>
      <c r="C142" s="4"/>
      <c r="D142" s="6"/>
      <c r="E142" s="53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5.75" x14ac:dyDescent="0.25">
      <c r="B143" s="5"/>
      <c r="C143" s="4"/>
      <c r="D143" s="6"/>
      <c r="E143" s="53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5.75" x14ac:dyDescent="0.25">
      <c r="B144" s="5"/>
      <c r="C144" s="4"/>
      <c r="D144" s="6"/>
      <c r="E144" s="53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5.75" x14ac:dyDescent="0.25">
      <c r="B145" s="5"/>
      <c r="C145" s="4"/>
      <c r="D145" s="6"/>
      <c r="E145" s="53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5.75" x14ac:dyDescent="0.25">
      <c r="B146" s="5"/>
      <c r="C146" s="4"/>
      <c r="D146" s="6"/>
      <c r="E146" s="53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5.75" x14ac:dyDescent="0.25">
      <c r="B147" s="5"/>
      <c r="C147" s="4"/>
      <c r="D147" s="6"/>
      <c r="E147" s="53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5.75" x14ac:dyDescent="0.25">
      <c r="B148" s="5"/>
      <c r="C148" s="4"/>
      <c r="D148" s="6"/>
      <c r="E148" s="53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5.75" x14ac:dyDescent="0.25">
      <c r="B149" s="5"/>
      <c r="C149" s="4"/>
      <c r="D149" s="6"/>
      <c r="E149" s="53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5.75" x14ac:dyDescent="0.25">
      <c r="B150" s="5"/>
      <c r="C150" s="4"/>
      <c r="D150" s="6"/>
      <c r="E150" s="53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5.75" x14ac:dyDescent="0.25">
      <c r="B151" s="5"/>
      <c r="C151" s="4"/>
      <c r="D151" s="6"/>
      <c r="E151" s="53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5.75" x14ac:dyDescent="0.25">
      <c r="B152" s="5"/>
      <c r="C152" s="4"/>
      <c r="D152" s="6"/>
      <c r="E152" s="53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5.75" x14ac:dyDescent="0.25">
      <c r="B153" s="5"/>
      <c r="C153" s="4"/>
      <c r="D153" s="6"/>
      <c r="E153" s="53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5.75" x14ac:dyDescent="0.25">
      <c r="B154" s="5"/>
      <c r="C154" s="4"/>
      <c r="D154" s="6"/>
      <c r="E154" s="53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5.75" x14ac:dyDescent="0.25">
      <c r="B155" s="5"/>
      <c r="C155" s="4"/>
      <c r="D155" s="6"/>
      <c r="E155" s="53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5.75" x14ac:dyDescent="0.25">
      <c r="B156" s="5"/>
      <c r="C156" s="4"/>
      <c r="D156" s="6"/>
      <c r="E156" s="53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5.75" x14ac:dyDescent="0.25">
      <c r="B157" s="5"/>
      <c r="C157" s="4"/>
      <c r="D157" s="6"/>
      <c r="E157" s="53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5.75" x14ac:dyDescent="0.25">
      <c r="B158" s="5"/>
      <c r="C158" s="4"/>
      <c r="D158" s="6"/>
      <c r="E158" s="53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5.75" x14ac:dyDescent="0.25">
      <c r="B159" s="5"/>
      <c r="C159" s="4"/>
      <c r="D159" s="6"/>
      <c r="E159" s="53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5.75" x14ac:dyDescent="0.25">
      <c r="B160" s="5"/>
      <c r="C160" s="4"/>
      <c r="D160" s="6"/>
      <c r="E160" s="53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5.75" x14ac:dyDescent="0.25">
      <c r="B161" s="5"/>
      <c r="C161" s="4"/>
      <c r="D161" s="6"/>
      <c r="E161" s="53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5.75" x14ac:dyDescent="0.25">
      <c r="B162" s="5"/>
      <c r="C162" s="4"/>
      <c r="D162" s="6"/>
      <c r="E162" s="53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5.75" x14ac:dyDescent="0.25">
      <c r="B163" s="5"/>
      <c r="C163" s="4"/>
      <c r="D163" s="6"/>
      <c r="E163" s="53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5.75" x14ac:dyDescent="0.25">
      <c r="B164" s="5"/>
      <c r="C164" s="4"/>
      <c r="D164" s="6"/>
      <c r="E164" s="53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5.75" x14ac:dyDescent="0.25">
      <c r="B165" s="5"/>
      <c r="C165" s="4"/>
      <c r="D165" s="6"/>
      <c r="E165" s="53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5.75" x14ac:dyDescent="0.25">
      <c r="B166" s="5"/>
      <c r="C166" s="4"/>
      <c r="D166" s="6"/>
      <c r="E166" s="53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5.75" x14ac:dyDescent="0.25">
      <c r="B167" s="5"/>
      <c r="C167" s="4"/>
      <c r="D167" s="6"/>
      <c r="E167" s="53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5.75" x14ac:dyDescent="0.25">
      <c r="B168" s="5"/>
      <c r="C168" s="4"/>
      <c r="D168" s="6"/>
      <c r="E168" s="53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5.75" x14ac:dyDescent="0.25">
      <c r="B169" s="5"/>
      <c r="C169" s="4"/>
      <c r="D169" s="6"/>
      <c r="E169" s="53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5.75" x14ac:dyDescent="0.25">
      <c r="B170" s="5"/>
      <c r="C170" s="4"/>
      <c r="D170" s="6"/>
      <c r="E170" s="53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5.75" x14ac:dyDescent="0.25">
      <c r="B171" s="5"/>
      <c r="C171" s="4"/>
      <c r="D171" s="6"/>
      <c r="E171" s="53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5.75" x14ac:dyDescent="0.25">
      <c r="B172" s="5"/>
      <c r="C172" s="4"/>
      <c r="D172" s="6"/>
      <c r="E172" s="53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5.75" x14ac:dyDescent="0.25">
      <c r="B173" s="5"/>
      <c r="C173" s="4"/>
      <c r="D173" s="6"/>
      <c r="E173" s="53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5.75" x14ac:dyDescent="0.25">
      <c r="B174" s="5"/>
      <c r="C174" s="4"/>
      <c r="D174" s="6"/>
      <c r="E174" s="53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5.75" x14ac:dyDescent="0.25">
      <c r="B175" s="5"/>
      <c r="C175" s="4"/>
      <c r="D175" s="6"/>
      <c r="E175" s="53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5.75" x14ac:dyDescent="0.25">
      <c r="B176" s="5"/>
      <c r="C176" s="4"/>
      <c r="D176" s="6"/>
      <c r="E176" s="53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5.75" x14ac:dyDescent="0.25">
      <c r="B177" s="5"/>
      <c r="C177" s="4"/>
      <c r="D177" s="6"/>
      <c r="E177" s="53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5.75" x14ac:dyDescent="0.25">
      <c r="B178" s="5"/>
      <c r="C178" s="4"/>
      <c r="D178" s="6"/>
      <c r="E178" s="53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5.75" x14ac:dyDescent="0.25">
      <c r="B179" s="5"/>
      <c r="C179" s="4"/>
      <c r="D179" s="6"/>
      <c r="E179" s="53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2:15" ht="15.75" x14ac:dyDescent="0.25">
      <c r="B180" s="5"/>
      <c r="C180" s="4"/>
      <c r="D180" s="6"/>
      <c r="E180" s="53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2:15" ht="15.75" x14ac:dyDescent="0.25">
      <c r="B181" s="5"/>
      <c r="C181" s="4"/>
      <c r="D181" s="6"/>
      <c r="E181" s="53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2:15" ht="15.75" x14ac:dyDescent="0.25">
      <c r="B182" s="5"/>
      <c r="C182" s="4"/>
      <c r="D182" s="6"/>
      <c r="E182" s="53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2:15" ht="15.75" x14ac:dyDescent="0.25">
      <c r="B183" s="5"/>
      <c r="C183" s="4"/>
      <c r="D183" s="6"/>
      <c r="E183" s="53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2:15" ht="15.75" x14ac:dyDescent="0.25">
      <c r="B184" s="5"/>
      <c r="C184" s="4"/>
      <c r="D184" s="6"/>
      <c r="E184" s="53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2:15" ht="15.75" x14ac:dyDescent="0.25">
      <c r="B185" s="5"/>
      <c r="C185" s="4"/>
      <c r="D185" s="6"/>
      <c r="E185" s="53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2:15" ht="15.75" x14ac:dyDescent="0.25">
      <c r="B186" s="5"/>
      <c r="C186" s="4"/>
      <c r="D186" s="6"/>
      <c r="E186" s="53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2:15" ht="15.75" x14ac:dyDescent="0.25">
      <c r="B187" s="5"/>
      <c r="C187" s="4"/>
      <c r="D187" s="6"/>
      <c r="E187" s="53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2:15" ht="15.75" x14ac:dyDescent="0.25">
      <c r="B188" s="5"/>
      <c r="C188" s="4"/>
      <c r="D188" s="6"/>
      <c r="E188" s="53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2:15" ht="15.75" x14ac:dyDescent="0.25">
      <c r="B189" s="5"/>
      <c r="C189" s="4"/>
      <c r="D189" s="6"/>
      <c r="E189" s="53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2:15" ht="15.75" x14ac:dyDescent="0.25">
      <c r="B190" s="5"/>
      <c r="C190" s="4"/>
      <c r="D190" s="6"/>
      <c r="E190" s="53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2:15" ht="15.75" x14ac:dyDescent="0.25">
      <c r="B191" s="5"/>
      <c r="C191" s="4"/>
      <c r="D191" s="6"/>
      <c r="E191" s="53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2:15" ht="15.75" x14ac:dyDescent="0.25">
      <c r="B192" s="5"/>
      <c r="C192" s="4"/>
      <c r="D192" s="6"/>
      <c r="E192" s="53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2:15" ht="15.75" x14ac:dyDescent="0.25">
      <c r="B193" s="5"/>
      <c r="C193" s="4"/>
      <c r="D193" s="6"/>
      <c r="E193" s="53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2:15" ht="15.75" x14ac:dyDescent="0.25">
      <c r="B194" s="5"/>
      <c r="C194" s="4"/>
      <c r="D194" s="6"/>
      <c r="E194" s="53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2:15" ht="15.75" x14ac:dyDescent="0.25">
      <c r="B195" s="5"/>
      <c r="C195" s="4"/>
      <c r="D195" s="6"/>
      <c r="E195" s="53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2:15" ht="15.75" x14ac:dyDescent="0.25">
      <c r="B196" s="5"/>
      <c r="C196" s="4"/>
      <c r="D196" s="6"/>
      <c r="E196" s="53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2:15" ht="15.75" x14ac:dyDescent="0.25">
      <c r="B197" s="5"/>
      <c r="C197" s="4"/>
      <c r="D197" s="6"/>
      <c r="E197" s="53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2:15" ht="15.75" x14ac:dyDescent="0.25">
      <c r="B198" s="5"/>
      <c r="C198" s="4"/>
      <c r="D198" s="6"/>
      <c r="E198" s="53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2:15" ht="15.75" x14ac:dyDescent="0.25">
      <c r="B199" s="5"/>
      <c r="C199" s="4"/>
      <c r="D199" s="6"/>
      <c r="E199" s="53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2:15" ht="15.75" x14ac:dyDescent="0.25">
      <c r="B200" s="5"/>
      <c r="C200" s="4"/>
      <c r="D200" s="6"/>
      <c r="E200" s="53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2:15" ht="15.75" x14ac:dyDescent="0.25">
      <c r="B201" s="5"/>
      <c r="C201" s="4"/>
      <c r="D201" s="6"/>
      <c r="E201" s="53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2:15" ht="15.75" x14ac:dyDescent="0.25">
      <c r="B202" s="5"/>
      <c r="C202" s="4"/>
      <c r="D202" s="6"/>
      <c r="E202" s="53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2:15" ht="15.75" x14ac:dyDescent="0.25">
      <c r="B203" s="5"/>
      <c r="C203" s="4"/>
      <c r="D203" s="6"/>
      <c r="E203" s="53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2:15" ht="15.75" x14ac:dyDescent="0.25">
      <c r="B204" s="5"/>
      <c r="C204" s="4"/>
      <c r="D204" s="6"/>
      <c r="E204" s="53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2:15" ht="15.75" x14ac:dyDescent="0.25">
      <c r="B205" s="5"/>
      <c r="C205" s="4"/>
      <c r="D205" s="6"/>
      <c r="E205" s="53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2:15" ht="15.75" x14ac:dyDescent="0.25">
      <c r="B206" s="5"/>
      <c r="C206" s="4"/>
      <c r="D206" s="6"/>
      <c r="E206" s="53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2:15" ht="15.75" x14ac:dyDescent="0.25">
      <c r="B207" s="5"/>
      <c r="C207" s="4"/>
      <c r="D207" s="6"/>
      <c r="E207" s="53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2:15" ht="15.75" x14ac:dyDescent="0.25">
      <c r="B208" s="5"/>
      <c r="C208" s="4"/>
      <c r="D208" s="6"/>
      <c r="E208" s="53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2:15" ht="15.75" x14ac:dyDescent="0.25">
      <c r="B209" s="5"/>
      <c r="C209" s="4"/>
      <c r="D209" s="6"/>
      <c r="E209" s="53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2:15" ht="15.75" x14ac:dyDescent="0.25">
      <c r="B210" s="5"/>
      <c r="C210" s="4"/>
      <c r="D210" s="6"/>
      <c r="E210" s="53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2:15" ht="15.75" x14ac:dyDescent="0.25">
      <c r="B211" s="5"/>
      <c r="C211" s="4"/>
      <c r="D211" s="6"/>
      <c r="E211" s="53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2:15" ht="15.75" x14ac:dyDescent="0.25">
      <c r="B212" s="5"/>
      <c r="C212" s="4"/>
      <c r="D212" s="6"/>
      <c r="E212" s="53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2:15" ht="15.75" x14ac:dyDescent="0.25">
      <c r="B213" s="5"/>
      <c r="C213" s="4"/>
      <c r="D213" s="6"/>
      <c r="E213" s="53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2:15" ht="15.75" x14ac:dyDescent="0.25">
      <c r="B214" s="5"/>
      <c r="C214" s="4"/>
      <c r="D214" s="6"/>
      <c r="E214" s="53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2:15" ht="15.75" x14ac:dyDescent="0.25">
      <c r="B215" s="5"/>
      <c r="C215" s="4"/>
      <c r="D215" s="6"/>
      <c r="E215" s="53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2:15" ht="15.75" x14ac:dyDescent="0.25">
      <c r="B216" s="5"/>
      <c r="C216" s="4"/>
      <c r="D216" s="6"/>
      <c r="E216" s="53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2:15" ht="15.75" x14ac:dyDescent="0.25">
      <c r="B217" s="5"/>
      <c r="C217" s="4"/>
      <c r="D217" s="6"/>
      <c r="E217" s="53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2:15" ht="15.75" x14ac:dyDescent="0.25">
      <c r="B218" s="5"/>
      <c r="C218" s="4"/>
      <c r="D218" s="6"/>
      <c r="E218" s="53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400" spans="7:7" x14ac:dyDescent="0.2">
      <c r="G400" s="36"/>
    </row>
    <row r="485" spans="4:4" ht="18.75" x14ac:dyDescent="0.3">
      <c r="D485" s="32"/>
    </row>
    <row r="486" spans="4:4" ht="18.75" x14ac:dyDescent="0.3">
      <c r="D486" s="32"/>
    </row>
    <row r="489" spans="4:4" x14ac:dyDescent="0.2">
      <c r="D489" s="33"/>
    </row>
  </sheetData>
  <mergeCells count="1">
    <mergeCell ref="B2:E2"/>
  </mergeCells>
  <pageMargins left="0.17" right="0.16" top="0.35433070866141736" bottom="0.25" header="0.31496062992125984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>2015-01-31T16:00:00+00:00</date>
    <mode xmlns="2e57be2a-8b9e-4309-8c8e-fd8fbfe13bc4">месяц</mode>
    <page xmlns="2e57be2a-8b9e-4309-8c8e-fd8fbfe13bc4">Исполнение бюджета</pag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5F8A2F-DBB7-4C8F-A5A2-584BE93651CE}"/>
</file>

<file path=customXml/itemProps2.xml><?xml version="1.0" encoding="utf-8"?>
<ds:datastoreItem xmlns:ds="http://schemas.openxmlformats.org/officeDocument/2006/customXml" ds:itemID="{6AFE7B1C-963C-423C-9A4E-0233C2A3F762}"/>
</file>

<file path=customXml/itemProps3.xml><?xml version="1.0" encoding="utf-8"?>
<ds:datastoreItem xmlns:ds="http://schemas.openxmlformats.org/officeDocument/2006/customXml" ds:itemID="{CC4B2E8A-30C8-465D-9194-A4E65C4EC4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01.02.2015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petrovape</dc:creator>
  <cp:lastModifiedBy>Богданов Филипп Владимирович</cp:lastModifiedBy>
  <cp:lastPrinted>2015-03-19T04:23:52Z</cp:lastPrinted>
  <dcterms:created xsi:type="dcterms:W3CDTF">2015-02-16T04:12:38Z</dcterms:created>
  <dcterms:modified xsi:type="dcterms:W3CDTF">2015-03-19T06:05:06Z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show">
    <vt:bool>false</vt:bool>
  </property>
</Properties>
</file>