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130" windowHeight="8880"/>
  </bookViews>
  <sheets>
    <sheet name="на 01.10.2016" sheetId="1" r:id="rId1"/>
  </sheets>
  <externalReferences>
    <externalReference r:id="rId2"/>
  </externalReferences>
  <definedNames>
    <definedName name="Z_3A62FDFE_B33F_4285_AF26_B946B57D89E5_.wvu.Rows" localSheetId="0" hidden="1">'на 01.10.2016'!$29:$29,'на 01.10.2016'!$38:$38,'на 01.10.2016'!$75:$76,'на 01.10.2016'!$92:$95,'на 01.10.2016'!$112:$112,'на 01.10.2016'!$116:$116,'на 01.10.2016'!$121:$121</definedName>
    <definedName name="Z_5F4BDBB1_E645_4516_8FC8_7D1E2AFE448F_.wvu.Rows" localSheetId="0" hidden="1">'на 01.10.2016'!$29:$29,'на 01.10.2016'!$38:$38,'на 01.10.2016'!$61:$61,'на 01.10.2016'!$75:$76,'на 01.10.2016'!$92:$95,'на 01.10.2016'!$112:$112,'на 01.10.2016'!$116:$116</definedName>
    <definedName name="Z_791A6B44_A126_477F_8F66_87C81269CCAF_.wvu.Rows" localSheetId="0" hidden="1">'на 01.10.2016'!#REF!,'на 01.10.2016'!$110:$111,'на 01.10.2016'!$117:$117</definedName>
    <definedName name="Z_AFEF4DE1_67D6_48C6_A8C8_B9E9198BBD0E_.wvu.Rows" localSheetId="0" hidden="1">'на 01.10.2016'!#REF!,'на 01.10.2016'!$117:$117</definedName>
    <definedName name="Z_CAE69FAB_AFBE_4188_8F32_69E048226F14_.wvu.Rows" localSheetId="0" hidden="1">'на 01.10.2016'!$29:$29,'на 01.10.2016'!$38:$38,'на 01.10.2016'!$75:$76,'на 01.10.2016'!$92:$95,'на 01.10.2016'!$112:$112,'на 01.10.2016'!$116:$116,'на 01.10.2016'!$121:$121</definedName>
    <definedName name="Z_D2DF83CF_573E_4A86_A4BE_5A992E023C65_.wvu.Rows" localSheetId="0" hidden="1">'на 01.10.2016'!#REF!,'на 01.10.2016'!$110:$111,'на 01.10.2016'!$117:$117</definedName>
    <definedName name="Z_E2CE03E0_A708_4616_8DFD_0910D1C70A9E_.wvu.Rows" localSheetId="0" hidden="1">'на 01.10.2016'!#REF!,'на 01.10.2016'!$110:$111,'на 01.10.2016'!$117:$117</definedName>
    <definedName name="Z_E8991B2E_0E9F_48F3_A4D6_3B340ABE8C8E_.wvu.Rows" localSheetId="0" hidden="1">'на 01.10.2016'!$38:$39,'на 01.10.2016'!$117:$117</definedName>
    <definedName name="Z_F8542D9D_A523_4F6F_8CFE_9BA4BA3D5B88_.wvu.Rows" localSheetId="0" hidden="1">'на 01.10.2016'!$38:$38,'на 01.10.2016'!$92:$95,'на 01.10.2016'!$110:$112,'на 01.10.2016'!$116:$116</definedName>
    <definedName name="Z_FAFBB87E_73E9_461E_A4E8_A0EB3259EED0_.wvu.PrintArea" localSheetId="0" hidden="1">'на 01.10.2016'!$A$1:$E$124</definedName>
    <definedName name="Z_FAFBB87E_73E9_461E_A4E8_A0EB3259EED0_.wvu.Rows" localSheetId="0" hidden="1">'на 01.10.2016'!$30:$30,'на 01.10.2016'!$38:$38,'на 01.10.2016'!$92:$95,'на 01.10.2016'!$110:$112,'на 01.10.2016'!$116:$116</definedName>
    <definedName name="_xlnm.Print_Area" localSheetId="0">'на 01.10.2016'!$A$1:$E$118</definedName>
  </definedNames>
  <calcPr calcId="145621"/>
</workbook>
</file>

<file path=xl/calcChain.xml><?xml version="1.0" encoding="utf-8"?>
<calcChain xmlns="http://schemas.openxmlformats.org/spreadsheetml/2006/main">
  <c r="D115" i="1" l="1"/>
  <c r="D114" i="1" s="1"/>
  <c r="D109" i="1" s="1"/>
  <c r="C115" i="1"/>
  <c r="C114" i="1" s="1"/>
  <c r="D112" i="1"/>
  <c r="C112" i="1"/>
  <c r="D111" i="1"/>
  <c r="D110" i="1" s="1"/>
  <c r="C111" i="1"/>
  <c r="C110" i="1"/>
  <c r="C109" i="1"/>
  <c r="D107" i="1"/>
  <c r="C107" i="1"/>
  <c r="D106" i="1"/>
  <c r="D105" i="1" s="1"/>
  <c r="C106" i="1"/>
  <c r="C105" i="1" s="1"/>
  <c r="D103" i="1"/>
  <c r="C103" i="1"/>
  <c r="D102" i="1"/>
  <c r="C102" i="1"/>
  <c r="D101" i="1"/>
  <c r="C101" i="1"/>
  <c r="D99" i="1"/>
  <c r="C99" i="1"/>
  <c r="D98" i="1"/>
  <c r="D97" i="1" s="1"/>
  <c r="C98" i="1"/>
  <c r="C97" i="1" s="1"/>
  <c r="D95" i="1"/>
  <c r="C95" i="1"/>
  <c r="D94" i="1"/>
  <c r="C94" i="1"/>
  <c r="D93" i="1"/>
  <c r="C93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E52" i="1" s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E38" i="1"/>
  <c r="D37" i="1"/>
  <c r="D91" i="1" s="1"/>
  <c r="C37" i="1"/>
  <c r="C91" i="1" s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C15" i="1" s="1"/>
  <c r="D14" i="1"/>
  <c r="C14" i="1"/>
  <c r="D13" i="1"/>
  <c r="C13" i="1"/>
  <c r="D12" i="1"/>
  <c r="C12" i="1"/>
  <c r="C11" i="1" s="1"/>
  <c r="D10" i="1"/>
  <c r="C10" i="1"/>
  <c r="D9" i="1"/>
  <c r="C9" i="1"/>
  <c r="D8" i="1"/>
  <c r="C8" i="1"/>
  <c r="C7" i="1" s="1"/>
  <c r="E8" i="1" l="1"/>
  <c r="E10" i="1"/>
  <c r="E12" i="1"/>
  <c r="E14" i="1"/>
  <c r="E16" i="1"/>
  <c r="E18" i="1"/>
  <c r="E20" i="1"/>
  <c r="E22" i="1"/>
  <c r="E24" i="1"/>
  <c r="E28" i="1"/>
  <c r="E32" i="1"/>
  <c r="C118" i="1"/>
  <c r="E42" i="1"/>
  <c r="E44" i="1"/>
  <c r="E46" i="1"/>
  <c r="E48" i="1"/>
  <c r="E50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6" i="1"/>
  <c r="E88" i="1"/>
  <c r="D118" i="1"/>
  <c r="D7" i="1"/>
  <c r="E9" i="1"/>
  <c r="D11" i="1"/>
  <c r="E11" i="1" s="1"/>
  <c r="E13" i="1"/>
  <c r="D15" i="1"/>
  <c r="E15" i="1" s="1"/>
  <c r="E17" i="1"/>
  <c r="E19" i="1"/>
  <c r="E21" i="1"/>
  <c r="E23" i="1"/>
  <c r="E25" i="1"/>
  <c r="E27" i="1"/>
  <c r="E31" i="1"/>
  <c r="E33" i="1"/>
  <c r="E35" i="1"/>
  <c r="E43" i="1"/>
  <c r="E45" i="1"/>
  <c r="E47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C6" i="1"/>
  <c r="E37" i="1"/>
  <c r="D6" i="1" l="1"/>
  <c r="E6" i="1" s="1"/>
  <c r="E7" i="1"/>
</calcChain>
</file>

<file path=xl/sharedStrings.xml><?xml version="1.0" encoding="utf-8"?>
<sst xmlns="http://schemas.openxmlformats.org/spreadsheetml/2006/main" count="157" uniqueCount="155">
  <si>
    <t>Сведения об исполнении бюджета г. Красноярска на 01.10.2016 год</t>
  </si>
  <si>
    <t>тыс. руб.</t>
  </si>
  <si>
    <t>Наименование показателей</t>
  </si>
  <si>
    <t>Бюджет города   на 2016 год с учетом изменений</t>
  </si>
  <si>
    <t>Исполненона 01.10.2016г.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</si>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</sst>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3" fontId="13" fillId="2" borderId="0" xfId="0" applyNumberFormat="1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8" fillId="0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6/I&#1061;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</sheetNames>
    <sheetDataSet>
      <sheetData sheetId="0">
        <row r="9">
          <cell r="E9">
            <v>620220</v>
          </cell>
          <cell r="F9">
            <v>461868.71269999997</v>
          </cell>
        </row>
        <row r="13">
          <cell r="E13">
            <v>6880734.6100000003</v>
          </cell>
          <cell r="F13">
            <v>4632061.7799699996</v>
          </cell>
        </row>
        <row r="32">
          <cell r="E32">
            <v>1076877.1200000001</v>
          </cell>
          <cell r="F32">
            <v>744100.10462999996</v>
          </cell>
        </row>
        <row r="35">
          <cell r="E35">
            <v>649.80999999999995</v>
          </cell>
          <cell r="F35">
            <v>409.11622999999997</v>
          </cell>
        </row>
        <row r="41">
          <cell r="E41">
            <v>278016.89</v>
          </cell>
          <cell r="F41">
            <v>35866.878720000001</v>
          </cell>
        </row>
        <row r="42">
          <cell r="E42">
            <v>871836.55</v>
          </cell>
          <cell r="F42">
            <v>471738.27747999999</v>
          </cell>
        </row>
        <row r="51">
          <cell r="E51">
            <v>287194.27999999997</v>
          </cell>
          <cell r="F51">
            <v>183272.24618000002</v>
          </cell>
        </row>
        <row r="59">
          <cell r="E59">
            <v>104.52</v>
          </cell>
          <cell r="F59">
            <v>82.617910000000009</v>
          </cell>
        </row>
        <row r="76">
          <cell r="E76">
            <v>2514957.21</v>
          </cell>
          <cell r="F76">
            <v>1060194.6923799999</v>
          </cell>
        </row>
        <row r="107">
          <cell r="E107">
            <v>21148.920000000002</v>
          </cell>
          <cell r="F107">
            <v>64998.171980000006</v>
          </cell>
        </row>
        <row r="115">
          <cell r="E115">
            <v>22421.86</v>
          </cell>
          <cell r="F115">
            <v>21803.926919999998</v>
          </cell>
        </row>
        <row r="129">
          <cell r="E129">
            <v>1141727.97</v>
          </cell>
          <cell r="F129">
            <v>884791.42621000006</v>
          </cell>
        </row>
        <row r="152">
          <cell r="E152">
            <v>53.83</v>
          </cell>
          <cell r="F152">
            <v>221.96</v>
          </cell>
        </row>
        <row r="157">
          <cell r="E157">
            <v>207567.33000000002</v>
          </cell>
          <cell r="F157">
            <v>181253.17035999999</v>
          </cell>
        </row>
        <row r="209">
          <cell r="E209">
            <v>0</v>
          </cell>
          <cell r="F209">
            <v>187486.47636</v>
          </cell>
        </row>
        <row r="215">
          <cell r="E215">
            <v>12009866.584549999</v>
          </cell>
          <cell r="F215">
            <v>8513550.1449999996</v>
          </cell>
        </row>
        <row r="216">
          <cell r="E216">
            <v>12002327.684779998</v>
          </cell>
          <cell r="F216">
            <v>8668570.6313099992</v>
          </cell>
        </row>
        <row r="217">
          <cell r="E217">
            <v>89608.2</v>
          </cell>
          <cell r="F217">
            <v>0</v>
          </cell>
        </row>
        <row r="221">
          <cell r="E221">
            <v>9655736.6834800001</v>
          </cell>
          <cell r="F221">
            <v>6932148.6274999995</v>
          </cell>
        </row>
        <row r="270">
          <cell r="E270">
            <v>32.200000000000003</v>
          </cell>
          <cell r="F270">
            <v>32.200000000000003</v>
          </cell>
        </row>
        <row r="280">
          <cell r="E280">
            <v>2256950.6012999997</v>
          </cell>
          <cell r="F280">
            <v>1736389.80381</v>
          </cell>
        </row>
        <row r="337">
          <cell r="E337">
            <v>0</v>
          </cell>
          <cell r="F337">
            <v>0</v>
          </cell>
        </row>
        <row r="340">
          <cell r="E340">
            <v>21469.989600000001</v>
          </cell>
          <cell r="F340">
            <v>21415.831689999999</v>
          </cell>
        </row>
        <row r="342">
          <cell r="E342">
            <v>0</v>
          </cell>
          <cell r="F342">
            <v>2029.0877</v>
          </cell>
        </row>
        <row r="348">
          <cell r="E348">
            <v>-13931.089830000001</v>
          </cell>
          <cell r="F348">
            <v>-178465.4057</v>
          </cell>
        </row>
        <row r="367">
          <cell r="E367">
            <v>26581410.934549995</v>
          </cell>
          <cell r="F367">
            <v>17933593.068039998</v>
          </cell>
        </row>
        <row r="370">
          <cell r="E370">
            <v>2551518.1506599998</v>
          </cell>
          <cell r="F370">
            <v>1581130.6183</v>
          </cell>
        </row>
        <row r="403">
          <cell r="E403">
            <v>2585.5600000000004</v>
          </cell>
          <cell r="F403">
            <v>1851.6640399999999</v>
          </cell>
        </row>
        <row r="407">
          <cell r="E407">
            <v>63855.734500000006</v>
          </cell>
          <cell r="F407">
            <v>39117.104469999998</v>
          </cell>
        </row>
        <row r="414">
          <cell r="E414">
            <v>886996.46045999974</v>
          </cell>
          <cell r="F414">
            <v>607766.01092999976</v>
          </cell>
        </row>
        <row r="426">
          <cell r="E426">
            <v>195.8</v>
          </cell>
          <cell r="F426">
            <v>41.786000000000001</v>
          </cell>
        </row>
        <row r="429">
          <cell r="E429">
            <v>183253.07</v>
          </cell>
          <cell r="F429">
            <v>111826.25692000001</v>
          </cell>
        </row>
        <row r="439">
          <cell r="E439">
            <v>7307.3099999999995</v>
          </cell>
          <cell r="F439">
            <v>5266.3217599999998</v>
          </cell>
        </row>
        <row r="446">
          <cell r="E446">
            <v>72137.284090000001</v>
          </cell>
          <cell r="F446">
            <v>0</v>
          </cell>
        </row>
        <row r="448">
          <cell r="E448">
            <v>1335186.9316100001</v>
          </cell>
          <cell r="F448">
            <v>815261.47418000002</v>
          </cell>
        </row>
        <row r="471">
          <cell r="E471">
            <v>74533.567670000004</v>
          </cell>
          <cell r="F471">
            <v>54798.9228</v>
          </cell>
        </row>
        <row r="481">
          <cell r="E481">
            <v>74533.567670000004</v>
          </cell>
          <cell r="F481">
            <v>54798.9228</v>
          </cell>
        </row>
        <row r="488">
          <cell r="E488">
            <v>3896306.6398100005</v>
          </cell>
          <cell r="F488">
            <v>2663586.9046800002</v>
          </cell>
        </row>
        <row r="542">
          <cell r="E542">
            <v>522605.21792999998</v>
          </cell>
          <cell r="F542">
            <v>361746.03427999996</v>
          </cell>
        </row>
        <row r="551">
          <cell r="E551">
            <v>3222351.1534000002</v>
          </cell>
          <cell r="F551">
            <v>2221285.3634099998</v>
          </cell>
        </row>
        <row r="557">
          <cell r="E557">
            <v>151350.26848</v>
          </cell>
          <cell r="F557">
            <v>80555.506989999994</v>
          </cell>
        </row>
        <row r="569">
          <cell r="E569">
            <v>3882920.61149</v>
          </cell>
          <cell r="F569">
            <v>2097058.2879099997</v>
          </cell>
        </row>
        <row r="609">
          <cell r="E609">
            <v>1498698.5251299997</v>
          </cell>
          <cell r="F609">
            <v>1025199.95051</v>
          </cell>
        </row>
        <row r="618">
          <cell r="E618">
            <v>932763.87721000006</v>
          </cell>
          <cell r="F618">
            <v>248311.51841999998</v>
          </cell>
        </row>
        <row r="623">
          <cell r="E623">
            <v>547174.45770000003</v>
          </cell>
          <cell r="F623">
            <v>369059.36621000001</v>
          </cell>
        </row>
        <row r="627">
          <cell r="E627">
            <v>7600</v>
          </cell>
          <cell r="F627">
            <v>0</v>
          </cell>
        </row>
        <row r="630">
          <cell r="E630">
            <v>896683.75144999998</v>
          </cell>
          <cell r="F630">
            <v>454487.45277000003</v>
          </cell>
        </row>
        <row r="649">
          <cell r="E649">
            <v>24229.82056</v>
          </cell>
          <cell r="F649">
            <v>22661.451000000001</v>
          </cell>
        </row>
        <row r="656">
          <cell r="E656">
            <v>3700</v>
          </cell>
          <cell r="F656">
            <v>2131.6304399999999</v>
          </cell>
        </row>
        <row r="659">
          <cell r="E659">
            <v>20529.82056</v>
          </cell>
          <cell r="F659">
            <v>20529.82056</v>
          </cell>
        </row>
        <row r="661">
          <cell r="E661">
            <v>13484119.875459999</v>
          </cell>
          <cell r="F661">
            <v>9587728.8043400012</v>
          </cell>
        </row>
        <row r="701">
          <cell r="E701">
            <v>5392776.3340500006</v>
          </cell>
          <cell r="F701">
            <v>3770300.4903300004</v>
          </cell>
        </row>
        <row r="715">
          <cell r="E715">
            <v>6977584.7082099998</v>
          </cell>
          <cell r="F715">
            <v>4969638.2524200007</v>
          </cell>
        </row>
        <row r="727">
          <cell r="E727">
            <v>547216.06971999991</v>
          </cell>
          <cell r="F727">
            <v>442743.13387000002</v>
          </cell>
        </row>
        <row r="747">
          <cell r="E747">
            <v>566542.76348000008</v>
          </cell>
          <cell r="F747">
            <v>405046.92772000009</v>
          </cell>
        </row>
        <row r="766">
          <cell r="E766">
            <v>702802.9974900001</v>
          </cell>
          <cell r="F766">
            <v>485191.44354999997</v>
          </cell>
        </row>
        <row r="806">
          <cell r="E806">
            <v>638446.16928999987</v>
          </cell>
          <cell r="F806">
            <v>439302.66039999999</v>
          </cell>
        </row>
        <row r="814">
          <cell r="E814">
            <v>19455.9182</v>
          </cell>
          <cell r="F814">
            <v>13900.749100000001</v>
          </cell>
        </row>
        <row r="818">
          <cell r="E818">
            <v>44900.909999999996</v>
          </cell>
          <cell r="F818">
            <v>31988.034050000002</v>
          </cell>
        </row>
        <row r="829">
          <cell r="E829">
            <v>0</v>
          </cell>
          <cell r="F829">
            <v>0</v>
          </cell>
        </row>
        <row r="850">
          <cell r="E850">
            <v>0</v>
          </cell>
          <cell r="F850">
            <v>0</v>
          </cell>
        </row>
        <row r="949">
          <cell r="E949">
            <v>1907531.0299</v>
          </cell>
          <cell r="F949">
            <v>1254406.1420200001</v>
          </cell>
        </row>
        <row r="993">
          <cell r="E993">
            <v>25300</v>
          </cell>
          <cell r="F993">
            <v>19818.951519999999</v>
          </cell>
        </row>
        <row r="996">
          <cell r="E996">
            <v>636000.14642</v>
          </cell>
          <cell r="F996">
            <v>460389.64526000002</v>
          </cell>
        </row>
        <row r="1000">
          <cell r="E1000">
            <v>669733.58147999994</v>
          </cell>
          <cell r="F1000">
            <v>384666.79272999993</v>
          </cell>
        </row>
        <row r="1013">
          <cell r="E1013">
            <v>131431.20000000001</v>
          </cell>
          <cell r="F1013">
            <v>77869.781570000006</v>
          </cell>
        </row>
        <row r="1017">
          <cell r="E1017">
            <v>445066.10200000001</v>
          </cell>
          <cell r="F1017">
            <v>311660.97093999991</v>
          </cell>
        </row>
        <row r="1028">
          <cell r="E1028">
            <v>462303.83374999999</v>
          </cell>
          <cell r="F1028">
            <v>354963.39178000001</v>
          </cell>
        </row>
        <row r="1075">
          <cell r="E1075">
            <v>348717.12529</v>
          </cell>
          <cell r="F1075">
            <v>279545.56412</v>
          </cell>
        </row>
        <row r="1083">
          <cell r="E1083">
            <v>113586.70845999999</v>
          </cell>
          <cell r="F1083">
            <v>75417.827659999995</v>
          </cell>
        </row>
        <row r="1092">
          <cell r="E1092">
            <v>1350815.9</v>
          </cell>
          <cell r="F1092">
            <v>838956.03876999998</v>
          </cell>
        </row>
        <row r="1095">
          <cell r="E1095">
            <v>1350815.9</v>
          </cell>
          <cell r="F1095">
            <v>838956.03876999998</v>
          </cell>
        </row>
        <row r="1099">
          <cell r="E1099">
            <v>28337082.426789995</v>
          </cell>
          <cell r="F1099">
            <v>18940482.005150001</v>
          </cell>
        </row>
        <row r="1105">
          <cell r="E1105">
            <v>0</v>
          </cell>
          <cell r="F1105">
            <v>0</v>
          </cell>
        </row>
        <row r="1106">
          <cell r="E1106">
            <v>0</v>
          </cell>
          <cell r="F1106">
            <v>0</v>
          </cell>
        </row>
        <row r="1109">
          <cell r="E1109">
            <v>1744786.02</v>
          </cell>
          <cell r="F1109">
            <v>4511427</v>
          </cell>
        </row>
        <row r="1110">
          <cell r="E1110">
            <v>-1644786.54</v>
          </cell>
          <cell r="F1110">
            <v>-3411427.5212500002</v>
          </cell>
        </row>
        <row r="1112">
          <cell r="F1112">
            <v>395000</v>
          </cell>
        </row>
        <row r="1113">
          <cell r="E1113">
            <v>7131674.8799999999</v>
          </cell>
          <cell r="F1113">
            <v>4082790.13</v>
          </cell>
        </row>
        <row r="1114">
          <cell r="E1114">
            <v>-5722790.1299999999</v>
          </cell>
          <cell r="F1114">
            <v>-3687790.13</v>
          </cell>
        </row>
        <row r="1115">
          <cell r="E1115">
            <v>46961.288820000002</v>
          </cell>
        </row>
        <row r="1116">
          <cell r="E1116">
            <v>46937</v>
          </cell>
        </row>
        <row r="1117">
          <cell r="E1117">
            <v>46937</v>
          </cell>
          <cell r="F1117">
            <v>0</v>
          </cell>
        </row>
        <row r="1119">
          <cell r="E1119">
            <v>24.288820000000001</v>
          </cell>
          <cell r="F1119">
            <v>24.288820000000001</v>
          </cell>
        </row>
        <row r="1120">
          <cell r="E1120">
            <v>0</v>
          </cell>
          <cell r="F1120">
            <v>0</v>
          </cell>
        </row>
        <row r="1124">
          <cell r="E1124">
            <v>-35504833.123369999</v>
          </cell>
          <cell r="F1124">
            <v>-26706175.337329999</v>
          </cell>
        </row>
        <row r="1125">
          <cell r="E1125">
            <v>-35704659.096790001</v>
          </cell>
          <cell r="F1125">
            <v>-26218040.506870002</v>
          </cell>
        </row>
      </sheetData>
      <sheetData sheetId="1"/>
      <sheetData sheetId="2">
        <row r="21">
          <cell r="D21">
            <v>601331.5</v>
          </cell>
          <cell r="E21">
            <v>463901.61059999996</v>
          </cell>
        </row>
        <row r="29">
          <cell r="D29">
            <v>46701.95</v>
          </cell>
          <cell r="E29">
            <v>25991.754410000001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3"/>
  <sheetViews>
    <sheetView tabSelected="1" view="pageBreakPreview" topLeftCell="A102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99" t="s">
        <v>0</v>
      </c>
      <c r="C2" s="100"/>
      <c r="D2" s="100"/>
      <c r="E2" s="100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f>C7+C11+C15+C18+C19+C20+C21+C22+C23+C24+C25+C26+C10</f>
        <v>14571544.349999998</v>
      </c>
      <c r="D6" s="97">
        <f>D7+D11+D15+D18+D19+D20+D21+D22+D23+D24+D25+D26+D10+0.02</f>
        <v>9420042.9230400007</v>
      </c>
      <c r="E6" s="17">
        <f>D6/C6</f>
        <v>0.64646839736242523</v>
      </c>
      <c r="F6" s="18"/>
      <c r="G6" s="18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19">
        <f>C8+C9</f>
        <v>7500954.6100000003</v>
      </c>
      <c r="D7" s="20">
        <f>D8+D9</f>
        <v>5093930.4926699996</v>
      </c>
      <c r="E7" s="21">
        <f>D7/C7</f>
        <v>0.67910429505585279</v>
      </c>
      <c r="F7" s="18"/>
      <c r="G7" s="18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2" t="s">
        <v>8</v>
      </c>
      <c r="C8" s="23">
        <f>[1]Расшир!E9</f>
        <v>620220</v>
      </c>
      <c r="D8" s="24">
        <f>[1]Расшир!F9</f>
        <v>461868.71269999997</v>
      </c>
      <c r="E8" s="21">
        <f>D8/C8</f>
        <v>0.74468529344426171</v>
      </c>
      <c r="F8" s="18"/>
      <c r="G8" s="18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2" t="s">
        <v>9</v>
      </c>
      <c r="C9" s="23">
        <f>[1]Расшир!E13</f>
        <v>6880734.6100000003</v>
      </c>
      <c r="D9" s="24">
        <f>[1]Расшир!F13</f>
        <v>4632061.7799699996</v>
      </c>
      <c r="E9" s="25">
        <f>D9/C9</f>
        <v>0.67319291362263411</v>
      </c>
      <c r="F9" s="18"/>
      <c r="G9" s="18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6" t="s">
        <v>10</v>
      </c>
      <c r="C10" s="27">
        <f>[1]экономика!D21</f>
        <v>601331.5</v>
      </c>
      <c r="D10" s="20">
        <f>[1]экономика!E21</f>
        <v>463901.61059999996</v>
      </c>
      <c r="E10" s="98">
        <f>D10/C10+0.001</f>
        <v>0.77245735854516184</v>
      </c>
      <c r="F10" s="18"/>
      <c r="G10" s="18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19">
        <f>C12+C13+C14</f>
        <v>1124228.8800000001</v>
      </c>
      <c r="D11" s="19">
        <f>D12+D13+D14-0.01</f>
        <v>770500.96527000004</v>
      </c>
      <c r="E11" s="21">
        <f t="shared" ref="E11:E89" si="0">D11/C11</f>
        <v>0.68535951973587439</v>
      </c>
      <c r="F11" s="18"/>
      <c r="G11" s="18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28" t="s">
        <v>12</v>
      </c>
      <c r="C12" s="23">
        <f>[1]Расшир!E32</f>
        <v>1076877.1200000001</v>
      </c>
      <c r="D12" s="23">
        <f>[1]Расшир!F32</f>
        <v>744100.10462999996</v>
      </c>
      <c r="E12" s="25">
        <f t="shared" si="0"/>
        <v>0.69097958421662808</v>
      </c>
      <c r="F12" s="18"/>
      <c r="G12" s="18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2" t="s">
        <v>13</v>
      </c>
      <c r="C13" s="23">
        <f>[1]Расшир!E35</f>
        <v>649.80999999999995</v>
      </c>
      <c r="D13" s="23">
        <f>[1]Расшир!F35</f>
        <v>409.11622999999997</v>
      </c>
      <c r="E13" s="25">
        <f t="shared" si="0"/>
        <v>0.62959361967344307</v>
      </c>
      <c r="F13" s="18"/>
      <c r="G13" s="18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29" t="s">
        <v>14</v>
      </c>
      <c r="C14" s="23">
        <f>[1]экономика!D29</f>
        <v>46701.95</v>
      </c>
      <c r="D14" s="23">
        <f>[1]экономика!E29</f>
        <v>25991.754410000001</v>
      </c>
      <c r="E14" s="21">
        <f t="shared" si="0"/>
        <v>0.55654537786966074</v>
      </c>
      <c r="F14" s="18"/>
      <c r="G14" s="18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19">
        <f>C16+C17</f>
        <v>1149853.44</v>
      </c>
      <c r="D15" s="19">
        <f>D16+D17</f>
        <v>507605.15619999997</v>
      </c>
      <c r="E15" s="21">
        <f>D15/C15+0.001</f>
        <v>0.44245204818450601</v>
      </c>
      <c r="F15" s="18"/>
      <c r="G15" s="18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2" t="s">
        <v>16</v>
      </c>
      <c r="C16" s="23">
        <f>[1]Расшир!E41</f>
        <v>278016.89</v>
      </c>
      <c r="D16" s="23">
        <f>[1]Расшир!F41</f>
        <v>35866.878720000001</v>
      </c>
      <c r="E16" s="25">
        <f>D16/C16</f>
        <v>0.12900971131645994</v>
      </c>
      <c r="F16" s="18"/>
      <c r="G16" s="18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2" t="s">
        <v>17</v>
      </c>
      <c r="C17" s="23">
        <f>[1]Расшир!E42</f>
        <v>871836.55</v>
      </c>
      <c r="D17" s="23">
        <f>[1]Расшир!F42</f>
        <v>471738.27747999999</v>
      </c>
      <c r="E17" s="25">
        <f t="shared" si="0"/>
        <v>0.54108568570565196</v>
      </c>
      <c r="F17" s="18"/>
      <c r="G17" s="18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19">
        <f>[1]Расшир!E51</f>
        <v>287194.27999999997</v>
      </c>
      <c r="D18" s="19">
        <f>[1]Расшир!F51</f>
        <v>183272.24618000002</v>
      </c>
      <c r="E18" s="21">
        <f t="shared" si="0"/>
        <v>0.63814727152643858</v>
      </c>
      <c r="F18" s="18"/>
      <c r="G18" s="18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0" t="s">
        <v>19</v>
      </c>
      <c r="C19" s="19">
        <f>[1]Расшир!E59</f>
        <v>104.52</v>
      </c>
      <c r="D19" s="19">
        <f>[1]Расшир!F59</f>
        <v>82.617910000000009</v>
      </c>
      <c r="E19" s="21">
        <f>D19/C19+0.001</f>
        <v>0.79145072713356313</v>
      </c>
      <c r="F19" s="18"/>
      <c r="G19" s="18"/>
      <c r="H19" s="6"/>
      <c r="I19" s="6"/>
      <c r="J19" s="6"/>
      <c r="K19" s="6"/>
      <c r="L19" s="6"/>
      <c r="M19" s="6"/>
      <c r="N19" s="6"/>
      <c r="O19" s="6"/>
    </row>
    <row r="20" spans="1:15" ht="40.5" customHeight="1" x14ac:dyDescent="0.25">
      <c r="A20" s="10"/>
      <c r="B20" s="30" t="s">
        <v>20</v>
      </c>
      <c r="C20" s="19">
        <f>[1]Расшир!E76</f>
        <v>2514957.21</v>
      </c>
      <c r="D20" s="19">
        <f>[1]Расшир!F76</f>
        <v>1060194.6923799999</v>
      </c>
      <c r="E20" s="21">
        <f t="shared" si="0"/>
        <v>0.4215557577538267</v>
      </c>
      <c r="F20" s="18"/>
      <c r="G20" s="18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0" t="s">
        <v>21</v>
      </c>
      <c r="C21" s="19">
        <f>[1]Расшир!E107</f>
        <v>21148.920000000002</v>
      </c>
      <c r="D21" s="19">
        <f>[1]Расшир!F107</f>
        <v>64998.171980000006</v>
      </c>
      <c r="E21" s="21">
        <f t="shared" si="0"/>
        <v>3.073356558159944</v>
      </c>
      <c r="F21" s="18"/>
      <c r="G21" s="18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0" t="s">
        <v>22</v>
      </c>
      <c r="C22" s="19">
        <f>[1]Расшир!E115</f>
        <v>22421.86</v>
      </c>
      <c r="D22" s="19">
        <f>[1]Расшир!F115-0.01</f>
        <v>21803.91692</v>
      </c>
      <c r="E22" s="21">
        <f t="shared" si="0"/>
        <v>0.97244015081710433</v>
      </c>
      <c r="F22" s="18"/>
      <c r="G22" s="18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0" t="s">
        <v>23</v>
      </c>
      <c r="C23" s="19">
        <f>[1]Расшир!E129</f>
        <v>1141727.97</v>
      </c>
      <c r="D23" s="19">
        <f>[1]Расшир!F129</f>
        <v>884791.42621000006</v>
      </c>
      <c r="E23" s="21">
        <f t="shared" si="0"/>
        <v>0.77495817695523395</v>
      </c>
      <c r="F23" s="18"/>
      <c r="G23" s="18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24</v>
      </c>
      <c r="C24" s="19">
        <f>[1]Расшир!E152</f>
        <v>53.83</v>
      </c>
      <c r="D24" s="19">
        <f>[1]Расшир!F152</f>
        <v>221.96</v>
      </c>
      <c r="E24" s="21">
        <f t="shared" si="0"/>
        <v>4.1233512911016161</v>
      </c>
      <c r="F24" s="18"/>
      <c r="G24" s="18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25</v>
      </c>
      <c r="C25" s="19">
        <f>[1]Расшир!E157</f>
        <v>207567.33000000002</v>
      </c>
      <c r="D25" s="19">
        <f>[1]Расшир!F157</f>
        <v>181253.17035999999</v>
      </c>
      <c r="E25" s="21">
        <f t="shared" si="0"/>
        <v>0.87322590872079908</v>
      </c>
      <c r="F25" s="18"/>
      <c r="G25" s="18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1" t="s">
        <v>26</v>
      </c>
      <c r="C26" s="19">
        <f>[1]Расшир!E209</f>
        <v>0</v>
      </c>
      <c r="D26" s="19">
        <f>[1]Расшир!F209</f>
        <v>187486.47636</v>
      </c>
      <c r="E26" s="21" t="s">
        <v>27</v>
      </c>
      <c r="F26" s="18"/>
      <c r="G26" s="18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19">
        <f>[1]Расшир!E215</f>
        <v>12009866.584549999</v>
      </c>
      <c r="D27" s="19">
        <f>[1]Расшир!F215</f>
        <v>8513550.1449999996</v>
      </c>
      <c r="E27" s="21">
        <f t="shared" si="0"/>
        <v>0.70887966032463601</v>
      </c>
      <c r="F27" s="18"/>
      <c r="G27" s="18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1" t="s">
        <v>29</v>
      </c>
      <c r="C28" s="19">
        <f>[1]Расшир!E216</f>
        <v>12002327.684779998</v>
      </c>
      <c r="D28" s="19">
        <f>[1]Расшир!F216</f>
        <v>8668570.6313099992</v>
      </c>
      <c r="E28" s="21">
        <f t="shared" si="0"/>
        <v>0.72224079020126286</v>
      </c>
      <c r="F28" s="18"/>
      <c r="G28" s="18"/>
      <c r="H28" s="6"/>
      <c r="I28" s="6"/>
      <c r="J28" s="6"/>
      <c r="K28" s="6"/>
      <c r="L28" s="6"/>
      <c r="M28" s="6"/>
      <c r="N28" s="6"/>
      <c r="O28" s="6"/>
    </row>
    <row r="29" spans="1:15" ht="44.25" hidden="1" customHeight="1" x14ac:dyDescent="0.25">
      <c r="A29" s="10"/>
      <c r="B29" s="32" t="s">
        <v>30</v>
      </c>
      <c r="C29" s="19">
        <f>[1]Расшир!E337</f>
        <v>0</v>
      </c>
      <c r="D29" s="19">
        <f>[1]Расшир!F337</f>
        <v>0</v>
      </c>
      <c r="E29" s="21">
        <v>0</v>
      </c>
      <c r="F29" s="18"/>
      <c r="G29" s="18"/>
      <c r="H29" s="6"/>
      <c r="I29" s="6"/>
      <c r="J29" s="6"/>
      <c r="K29" s="6"/>
      <c r="L29" s="6"/>
      <c r="M29" s="6"/>
      <c r="N29" s="6"/>
      <c r="O29" s="6"/>
    </row>
    <row r="30" spans="1:15" ht="33" customHeight="1" x14ac:dyDescent="0.25">
      <c r="A30" s="33"/>
      <c r="B30" s="34" t="s">
        <v>31</v>
      </c>
      <c r="C30" s="23">
        <f>[1]Расшир!E217</f>
        <v>89608.2</v>
      </c>
      <c r="D30" s="23">
        <f>[1]Расшир!F217</f>
        <v>0</v>
      </c>
      <c r="E30" s="25">
        <v>0</v>
      </c>
      <c r="F30" s="18"/>
      <c r="G30" s="18"/>
      <c r="H30" s="6"/>
      <c r="I30" s="6"/>
      <c r="J30" s="6"/>
      <c r="K30" s="6"/>
      <c r="L30" s="6"/>
      <c r="M30" s="6"/>
      <c r="N30" s="6"/>
      <c r="O30" s="6"/>
    </row>
    <row r="31" spans="1:15" ht="33" customHeight="1" x14ac:dyDescent="0.25">
      <c r="A31" s="35"/>
      <c r="B31" s="34" t="s">
        <v>32</v>
      </c>
      <c r="C31" s="23">
        <f>[1]Расшир!E221</f>
        <v>9655736.6834800001</v>
      </c>
      <c r="D31" s="23">
        <f>[1]Расшир!F221</f>
        <v>6932148.6274999995</v>
      </c>
      <c r="E31" s="25">
        <f t="shared" si="0"/>
        <v>0.71793057896454582</v>
      </c>
      <c r="F31" s="18"/>
      <c r="G31" s="18"/>
      <c r="H31" s="6"/>
      <c r="I31" s="6"/>
      <c r="J31" s="6"/>
      <c r="K31" s="6"/>
      <c r="L31" s="6"/>
      <c r="M31" s="6"/>
      <c r="N31" s="6"/>
      <c r="O31" s="6"/>
    </row>
    <row r="32" spans="1:15" ht="17.25" customHeight="1" x14ac:dyDescent="0.25">
      <c r="A32" s="35"/>
      <c r="B32" s="34" t="s">
        <v>33</v>
      </c>
      <c r="C32" s="23">
        <f>[1]Расшир!E270</f>
        <v>32.200000000000003</v>
      </c>
      <c r="D32" s="23">
        <f>[1]Расшир!F270</f>
        <v>32.200000000000003</v>
      </c>
      <c r="E32" s="25">
        <f t="shared" si="0"/>
        <v>1</v>
      </c>
      <c r="F32" s="18"/>
      <c r="G32" s="18"/>
      <c r="H32" s="6"/>
      <c r="I32" s="6"/>
      <c r="J32" s="6"/>
      <c r="K32" s="6"/>
      <c r="L32" s="6"/>
      <c r="M32" s="6"/>
      <c r="N32" s="6"/>
      <c r="O32" s="6"/>
    </row>
    <row r="33" spans="1:15" ht="33" customHeight="1" x14ac:dyDescent="0.25">
      <c r="A33" s="35"/>
      <c r="B33" s="34" t="s">
        <v>34</v>
      </c>
      <c r="C33" s="23">
        <f>[1]Расшир!E280</f>
        <v>2256950.6012999997</v>
      </c>
      <c r="D33" s="23">
        <f>[1]Расшир!F280</f>
        <v>1736389.80381</v>
      </c>
      <c r="E33" s="25">
        <f t="shared" si="0"/>
        <v>0.76935215277190483</v>
      </c>
      <c r="F33" s="18"/>
      <c r="G33" s="18"/>
      <c r="H33" s="6"/>
      <c r="I33" s="6"/>
      <c r="J33" s="6"/>
      <c r="K33" s="6"/>
      <c r="L33" s="6"/>
      <c r="M33" s="6"/>
      <c r="N33" s="6"/>
      <c r="O33" s="6"/>
    </row>
    <row r="34" spans="1:15" ht="33.75" customHeight="1" x14ac:dyDescent="0.25">
      <c r="A34" s="10"/>
      <c r="B34" s="32" t="s">
        <v>35</v>
      </c>
      <c r="C34" s="19">
        <f>[1]Расшир!E348</f>
        <v>-13931.089830000001</v>
      </c>
      <c r="D34" s="19">
        <f>[1]Расшир!F348</f>
        <v>-178465.4057</v>
      </c>
      <c r="E34" s="21" t="s">
        <v>27</v>
      </c>
      <c r="F34" s="18"/>
      <c r="G34" s="18"/>
      <c r="H34" s="6"/>
      <c r="I34" s="6"/>
      <c r="J34" s="6"/>
      <c r="K34" s="6"/>
      <c r="L34" s="6"/>
      <c r="M34" s="6"/>
      <c r="N34" s="6"/>
      <c r="O34" s="6"/>
    </row>
    <row r="35" spans="1:15" ht="24.75" customHeight="1" x14ac:dyDescent="0.25">
      <c r="A35" s="10"/>
      <c r="B35" s="32" t="s">
        <v>36</v>
      </c>
      <c r="C35" s="27">
        <f>[1]Расшир!E340</f>
        <v>21469.989600000001</v>
      </c>
      <c r="D35" s="27">
        <f>[1]Расшир!F340</f>
        <v>21415.831689999999</v>
      </c>
      <c r="E35" s="21">
        <f t="shared" si="0"/>
        <v>0.99747750646325406</v>
      </c>
      <c r="F35" s="18"/>
      <c r="G35" s="18"/>
      <c r="H35" s="6"/>
      <c r="I35" s="6"/>
      <c r="J35" s="6"/>
      <c r="K35" s="6"/>
      <c r="L35" s="6"/>
      <c r="M35" s="6"/>
      <c r="N35" s="6"/>
      <c r="O35" s="6"/>
    </row>
    <row r="36" spans="1:15" ht="50.25" customHeight="1" x14ac:dyDescent="0.25">
      <c r="A36" s="10"/>
      <c r="B36" s="36" t="s">
        <v>37</v>
      </c>
      <c r="C36" s="27">
        <f>[1]Расшир!E342</f>
        <v>0</v>
      </c>
      <c r="D36" s="27">
        <f>[1]Расшир!F342</f>
        <v>2029.0877</v>
      </c>
      <c r="E36" s="21" t="s">
        <v>27</v>
      </c>
      <c r="F36" s="18"/>
      <c r="G36" s="18"/>
      <c r="H36" s="6"/>
      <c r="I36" s="6"/>
      <c r="J36" s="6"/>
      <c r="K36" s="6"/>
      <c r="L36" s="6"/>
      <c r="M36" s="6"/>
      <c r="N36" s="6"/>
      <c r="O36" s="6"/>
    </row>
    <row r="37" spans="1:15" s="41" customFormat="1" ht="18.75" x14ac:dyDescent="0.3">
      <c r="A37" s="37"/>
      <c r="B37" s="38" t="s">
        <v>38</v>
      </c>
      <c r="C37" s="19">
        <f>[1]Расшир!E367</f>
        <v>26581410.934549995</v>
      </c>
      <c r="D37" s="19">
        <f>[1]Расшир!F367</f>
        <v>17933593.068039998</v>
      </c>
      <c r="E37" s="21">
        <f t="shared" si="0"/>
        <v>0.67466671021327418</v>
      </c>
      <c r="F37" s="39"/>
      <c r="G37" s="39"/>
      <c r="H37" s="40"/>
      <c r="I37" s="40"/>
      <c r="J37" s="40"/>
      <c r="K37" s="40"/>
      <c r="L37" s="40"/>
      <c r="M37" s="40"/>
      <c r="N37" s="40"/>
      <c r="O37" s="40"/>
    </row>
    <row r="38" spans="1:15" ht="15.75" hidden="1" x14ac:dyDescent="0.25">
      <c r="A38" s="10"/>
      <c r="B38" s="22"/>
      <c r="C38" s="42"/>
      <c r="D38" s="42"/>
      <c r="E38" s="43" t="e">
        <f t="shared" si="0"/>
        <v>#DIV/0!</v>
      </c>
      <c r="F38" s="18"/>
      <c r="G38" s="18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10"/>
      <c r="C39" s="44"/>
      <c r="D39" s="44"/>
      <c r="E39" s="45"/>
    </row>
    <row r="40" spans="1:15" ht="15.75" x14ac:dyDescent="0.25">
      <c r="A40" s="10"/>
      <c r="B40" s="15" t="s">
        <v>39</v>
      </c>
      <c r="C40" s="42"/>
      <c r="D40" s="42"/>
      <c r="E40" s="43"/>
      <c r="F40" s="18"/>
      <c r="G40" s="18"/>
      <c r="H40" s="6"/>
      <c r="I40" s="6"/>
      <c r="J40" s="6"/>
      <c r="K40" s="6"/>
      <c r="L40" s="6"/>
      <c r="M40" s="6"/>
      <c r="N40" s="6"/>
      <c r="O40" s="6"/>
    </row>
    <row r="41" spans="1:15" ht="15.75" x14ac:dyDescent="0.25">
      <c r="A41" s="46"/>
      <c r="B41" s="47"/>
      <c r="C41" s="48"/>
      <c r="D41" s="48"/>
      <c r="E41" s="49"/>
      <c r="F41" s="18"/>
      <c r="G41" s="18"/>
      <c r="H41" s="6"/>
      <c r="I41" s="6"/>
      <c r="J41" s="6"/>
      <c r="K41" s="6"/>
      <c r="L41" s="6"/>
      <c r="M41" s="6"/>
      <c r="N41" s="6"/>
      <c r="O41" s="6"/>
    </row>
    <row r="42" spans="1:15" ht="15.75" x14ac:dyDescent="0.25">
      <c r="A42" s="50" t="s">
        <v>40</v>
      </c>
      <c r="B42" s="51" t="s">
        <v>41</v>
      </c>
      <c r="C42" s="52">
        <f>[1]Расшир!E370</f>
        <v>2551518.1506599998</v>
      </c>
      <c r="D42" s="52">
        <f>[1]Расшир!F370</f>
        <v>1581130.6183</v>
      </c>
      <c r="E42" s="53">
        <f t="shared" si="0"/>
        <v>0.61968229302660838</v>
      </c>
      <c r="F42" s="18"/>
      <c r="G42" s="18"/>
      <c r="H42" s="6"/>
      <c r="I42" s="6"/>
      <c r="J42" s="6"/>
      <c r="K42" s="6"/>
      <c r="L42" s="6"/>
      <c r="M42" s="6"/>
      <c r="N42" s="6"/>
      <c r="O42" s="6"/>
    </row>
    <row r="43" spans="1:15" ht="31.5" x14ac:dyDescent="0.25">
      <c r="A43" s="54" t="s">
        <v>42</v>
      </c>
      <c r="B43" s="55" t="s">
        <v>43</v>
      </c>
      <c r="C43" s="23">
        <f>[1]Расшир!E403</f>
        <v>2585.5600000000004</v>
      </c>
      <c r="D43" s="23">
        <f>[1]Расшир!F403</f>
        <v>1851.6640399999999</v>
      </c>
      <c r="E43" s="25">
        <f t="shared" si="0"/>
        <v>0.71615589659493484</v>
      </c>
      <c r="F43" s="18"/>
      <c r="G43" s="18"/>
      <c r="H43" s="6"/>
      <c r="I43" s="6"/>
      <c r="J43" s="6"/>
      <c r="K43" s="6"/>
      <c r="L43" s="6"/>
      <c r="M43" s="6"/>
      <c r="N43" s="6"/>
      <c r="O43" s="6"/>
    </row>
    <row r="44" spans="1:15" ht="51" customHeight="1" x14ac:dyDescent="0.25">
      <c r="A44" s="54" t="s">
        <v>44</v>
      </c>
      <c r="B44" s="55" t="s">
        <v>45</v>
      </c>
      <c r="C44" s="23">
        <f>[1]Расшир!E407+0.01</f>
        <v>63855.744500000008</v>
      </c>
      <c r="D44" s="23">
        <f>[1]Расшир!F407+0.01</f>
        <v>39117.11447</v>
      </c>
      <c r="E44" s="25">
        <f t="shared" si="0"/>
        <v>0.61258567692371035</v>
      </c>
      <c r="F44" s="18"/>
      <c r="G44" s="18"/>
      <c r="H44" s="6"/>
      <c r="I44" s="6"/>
      <c r="J44" s="6"/>
      <c r="K44" s="6"/>
      <c r="L44" s="6"/>
      <c r="M44" s="6"/>
      <c r="N44" s="6"/>
      <c r="O44" s="6"/>
    </row>
    <row r="45" spans="1:15" ht="47.25" x14ac:dyDescent="0.25">
      <c r="A45" s="54" t="s">
        <v>46</v>
      </c>
      <c r="B45" s="55" t="s">
        <v>47</v>
      </c>
      <c r="C45" s="23">
        <f>[1]Расшир!E414</f>
        <v>886996.46045999974</v>
      </c>
      <c r="D45" s="23">
        <f>[1]Расшир!F414</f>
        <v>607766.01092999976</v>
      </c>
      <c r="E45" s="25">
        <f t="shared" si="0"/>
        <v>0.68519553123674248</v>
      </c>
      <c r="F45" s="18"/>
      <c r="G45" s="18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54" t="s">
        <v>48</v>
      </c>
      <c r="B46" s="55" t="s">
        <v>49</v>
      </c>
      <c r="C46" s="23">
        <f>[1]Расшир!E426</f>
        <v>195.8</v>
      </c>
      <c r="D46" s="23">
        <f>[1]Расшир!F426</f>
        <v>41.786000000000001</v>
      </c>
      <c r="E46" s="25">
        <f t="shared" si="0"/>
        <v>0.21341164453524003</v>
      </c>
      <c r="F46" s="18"/>
      <c r="G46" s="18"/>
      <c r="H46" s="6"/>
      <c r="I46" s="6"/>
      <c r="J46" s="6"/>
      <c r="K46" s="6"/>
      <c r="L46" s="6"/>
      <c r="M46" s="6"/>
      <c r="N46" s="6"/>
      <c r="O46" s="6"/>
    </row>
    <row r="47" spans="1:15" ht="47.25" x14ac:dyDescent="0.25">
      <c r="A47" s="54" t="s">
        <v>50</v>
      </c>
      <c r="B47" s="55" t="s">
        <v>51</v>
      </c>
      <c r="C47" s="23">
        <f>[1]Расшир!E429</f>
        <v>183253.07</v>
      </c>
      <c r="D47" s="23">
        <f>[1]Расшир!F429</f>
        <v>111826.25692000001</v>
      </c>
      <c r="E47" s="25">
        <f t="shared" si="0"/>
        <v>0.61022855944514331</v>
      </c>
      <c r="F47" s="18"/>
      <c r="G47" s="18"/>
      <c r="H47" s="6"/>
      <c r="I47" s="6"/>
      <c r="J47" s="6"/>
      <c r="K47" s="6"/>
      <c r="L47" s="6"/>
      <c r="M47" s="6"/>
      <c r="N47" s="6"/>
      <c r="O47" s="6"/>
    </row>
    <row r="48" spans="1:15" ht="15.75" x14ac:dyDescent="0.25">
      <c r="A48" s="54" t="s">
        <v>52</v>
      </c>
      <c r="B48" s="55" t="s">
        <v>53</v>
      </c>
      <c r="C48" s="23">
        <f>[1]Расшир!E439</f>
        <v>7307.3099999999995</v>
      </c>
      <c r="D48" s="23">
        <f>[1]Расшир!F439</f>
        <v>5266.3217599999998</v>
      </c>
      <c r="E48" s="25">
        <f t="shared" si="0"/>
        <v>0.72069226021613975</v>
      </c>
      <c r="F48" s="18"/>
      <c r="G48" s="18"/>
      <c r="H48" s="6"/>
      <c r="I48" s="6"/>
      <c r="J48" s="6"/>
      <c r="K48" s="6"/>
      <c r="L48" s="6"/>
      <c r="M48" s="6"/>
      <c r="N48" s="6"/>
      <c r="O48" s="6"/>
    </row>
    <row r="49" spans="1:15" ht="15.75" x14ac:dyDescent="0.25">
      <c r="A49" s="54" t="s">
        <v>54</v>
      </c>
      <c r="B49" s="55" t="s">
        <v>55</v>
      </c>
      <c r="C49" s="23">
        <f>[1]Расшир!E446</f>
        <v>72137.284090000001</v>
      </c>
      <c r="D49" s="23">
        <f>[1]Расшир!F446</f>
        <v>0</v>
      </c>
      <c r="E49" s="25">
        <v>0</v>
      </c>
      <c r="F49" s="18"/>
      <c r="G49" s="18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54" t="s">
        <v>56</v>
      </c>
      <c r="B50" s="55" t="s">
        <v>57</v>
      </c>
      <c r="C50" s="23">
        <f>[1]Расшир!E448</f>
        <v>1335186.9316100001</v>
      </c>
      <c r="D50" s="23">
        <f>[1]Расшир!F448</f>
        <v>815261.47418000002</v>
      </c>
      <c r="E50" s="25">
        <f t="shared" si="0"/>
        <v>0.61059725412151722</v>
      </c>
      <c r="F50" s="18"/>
      <c r="G50" s="18"/>
      <c r="H50" s="6"/>
      <c r="I50" s="6"/>
      <c r="J50" s="6"/>
      <c r="K50" s="6"/>
      <c r="L50" s="6"/>
      <c r="M50" s="6"/>
      <c r="N50" s="6"/>
      <c r="O50" s="6"/>
    </row>
    <row r="51" spans="1:15" ht="35.25" customHeight="1" x14ac:dyDescent="0.25">
      <c r="A51" s="50" t="s">
        <v>58</v>
      </c>
      <c r="B51" s="56" t="s">
        <v>59</v>
      </c>
      <c r="C51" s="52">
        <f>[1]Расшир!E471</f>
        <v>74533.567670000004</v>
      </c>
      <c r="D51" s="52">
        <f>[1]Расшир!F471</f>
        <v>54798.9228</v>
      </c>
      <c r="E51" s="53">
        <f t="shared" si="0"/>
        <v>0.73522473850472525</v>
      </c>
      <c r="F51" s="18"/>
      <c r="G51" s="18"/>
      <c r="H51" s="6"/>
      <c r="I51" s="6"/>
      <c r="J51" s="6"/>
      <c r="K51" s="6"/>
      <c r="L51" s="6"/>
      <c r="M51" s="6"/>
      <c r="N51" s="6"/>
      <c r="O51" s="6"/>
    </row>
    <row r="52" spans="1:15" ht="52.5" customHeight="1" x14ac:dyDescent="0.25">
      <c r="A52" s="57" t="s">
        <v>60</v>
      </c>
      <c r="B52" s="58" t="s">
        <v>61</v>
      </c>
      <c r="C52" s="23">
        <f>[1]Расшир!E481</f>
        <v>74533.567670000004</v>
      </c>
      <c r="D52" s="23">
        <f>[1]Расшир!F481</f>
        <v>54798.9228</v>
      </c>
      <c r="E52" s="25">
        <f>D52/C52</f>
        <v>0.73522473850472525</v>
      </c>
      <c r="F52" s="18"/>
      <c r="G52" s="18"/>
      <c r="H52" s="6"/>
      <c r="I52" s="6"/>
      <c r="J52" s="6"/>
      <c r="K52" s="6"/>
      <c r="L52" s="6"/>
      <c r="M52" s="6"/>
      <c r="N52" s="6"/>
      <c r="O52" s="6"/>
    </row>
    <row r="53" spans="1:15" ht="15.75" x14ac:dyDescent="0.25">
      <c r="A53" s="50" t="s">
        <v>62</v>
      </c>
      <c r="B53" s="51" t="s">
        <v>63</v>
      </c>
      <c r="C53" s="52">
        <f>[1]Расшир!E488</f>
        <v>3896306.6398100005</v>
      </c>
      <c r="D53" s="52">
        <f>[1]Расшир!F488+0.01</f>
        <v>2663586.9146799999</v>
      </c>
      <c r="E53" s="53">
        <f t="shared" si="0"/>
        <v>0.68361840094030357</v>
      </c>
      <c r="F53" s="18"/>
      <c r="G53" s="18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4" t="s">
        <v>64</v>
      </c>
      <c r="B54" s="55" t="s">
        <v>65</v>
      </c>
      <c r="C54" s="23">
        <f>[1]Расшир!E542</f>
        <v>522605.21792999998</v>
      </c>
      <c r="D54" s="23">
        <f>[1]Расшир!F542+0.01</f>
        <v>361746.04427999997</v>
      </c>
      <c r="E54" s="25">
        <f t="shared" si="0"/>
        <v>0.69219753624513913</v>
      </c>
      <c r="F54" s="18"/>
      <c r="G54" s="18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54" t="s">
        <v>66</v>
      </c>
      <c r="B55" s="55" t="s">
        <v>67</v>
      </c>
      <c r="C55" s="23">
        <f>[1]Расшир!E551</f>
        <v>3222351.1534000002</v>
      </c>
      <c r="D55" s="23">
        <f>[1]Расшир!F551</f>
        <v>2221285.3634099998</v>
      </c>
      <c r="E55" s="25">
        <f t="shared" si="0"/>
        <v>0.68933684060666522</v>
      </c>
      <c r="F55" s="18"/>
      <c r="G55" s="18"/>
      <c r="H55" s="6"/>
      <c r="I55" s="6"/>
      <c r="J55" s="6"/>
      <c r="K55" s="6"/>
      <c r="L55" s="6"/>
      <c r="M55" s="6"/>
      <c r="N55" s="6"/>
      <c r="O55" s="6"/>
    </row>
    <row r="56" spans="1:15" ht="18.75" customHeight="1" x14ac:dyDescent="0.25">
      <c r="A56" s="59" t="s">
        <v>68</v>
      </c>
      <c r="B56" s="60" t="s">
        <v>69</v>
      </c>
      <c r="C56" s="61">
        <f>[1]Расшир!E557</f>
        <v>151350.26848</v>
      </c>
      <c r="D56" s="62">
        <f>[1]Расшир!F557</f>
        <v>80555.506989999994</v>
      </c>
      <c r="E56" s="25">
        <f t="shared" si="0"/>
        <v>0.53224555066213775</v>
      </c>
      <c r="F56" s="18"/>
      <c r="G56" s="18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63" t="s">
        <v>70</v>
      </c>
      <c r="B57" s="51" t="s">
        <v>71</v>
      </c>
      <c r="C57" s="52">
        <f>[1]Расшир!E569</f>
        <v>3882920.61149</v>
      </c>
      <c r="D57" s="52">
        <f>[1]Расшир!F569</f>
        <v>2097058.2879099997</v>
      </c>
      <c r="E57" s="53">
        <f t="shared" si="0"/>
        <v>0.54007240882148544</v>
      </c>
      <c r="F57" s="18"/>
      <c r="G57" s="18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54" t="s">
        <v>72</v>
      </c>
      <c r="B58" s="55" t="s">
        <v>73</v>
      </c>
      <c r="C58" s="23">
        <f>[1]Расшир!E609-0.01</f>
        <v>1498698.5151299997</v>
      </c>
      <c r="D58" s="23">
        <f>[1]Расшир!F609</f>
        <v>1025199.95051</v>
      </c>
      <c r="E58" s="25">
        <f t="shared" si="0"/>
        <v>0.6840601629748545</v>
      </c>
      <c r="F58" s="18"/>
      <c r="G58" s="18"/>
      <c r="H58" s="6"/>
      <c r="I58" s="6"/>
      <c r="J58" s="6"/>
      <c r="K58" s="6"/>
      <c r="L58" s="6"/>
      <c r="M58" s="6"/>
      <c r="N58" s="6"/>
      <c r="O58" s="6"/>
    </row>
    <row r="59" spans="1:15" ht="15.75" x14ac:dyDescent="0.25">
      <c r="A59" s="54" t="s">
        <v>74</v>
      </c>
      <c r="B59" s="55" t="s">
        <v>75</v>
      </c>
      <c r="C59" s="23">
        <f>[1]Расшир!E618</f>
        <v>932763.87721000006</v>
      </c>
      <c r="D59" s="23">
        <f>[1]Расшир!F618</f>
        <v>248311.51841999998</v>
      </c>
      <c r="E59" s="25">
        <f t="shared" si="0"/>
        <v>0.26621047886494831</v>
      </c>
      <c r="F59" s="18"/>
      <c r="G59" s="18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4" t="s">
        <v>76</v>
      </c>
      <c r="B60" s="55" t="s">
        <v>77</v>
      </c>
      <c r="C60" s="23">
        <f>[1]Расшир!E623</f>
        <v>547174.45770000003</v>
      </c>
      <c r="D60" s="23">
        <f>[1]Расшир!F623</f>
        <v>369059.36621000001</v>
      </c>
      <c r="E60" s="25">
        <f t="shared" si="0"/>
        <v>0.67448207973981233</v>
      </c>
      <c r="F60" s="18"/>
      <c r="G60" s="18"/>
      <c r="H60" s="6"/>
      <c r="I60" s="6"/>
      <c r="J60" s="6"/>
      <c r="K60" s="6"/>
      <c r="L60" s="6"/>
      <c r="M60" s="6"/>
      <c r="N60" s="6"/>
      <c r="O60" s="6"/>
    </row>
    <row r="61" spans="1:15" ht="15.75" x14ac:dyDescent="0.25">
      <c r="A61" s="54" t="s">
        <v>78</v>
      </c>
      <c r="B61" s="55" t="s">
        <v>79</v>
      </c>
      <c r="C61" s="23">
        <f>[1]Расшир!E627</f>
        <v>7600</v>
      </c>
      <c r="D61" s="23">
        <f>[1]Расшир!F627</f>
        <v>0</v>
      </c>
      <c r="E61" s="25">
        <f t="shared" si="0"/>
        <v>0</v>
      </c>
      <c r="F61" s="18"/>
      <c r="G61" s="18"/>
      <c r="H61" s="6"/>
      <c r="I61" s="6"/>
      <c r="J61" s="6"/>
      <c r="K61" s="6"/>
      <c r="L61" s="6"/>
      <c r="M61" s="6"/>
      <c r="N61" s="6"/>
      <c r="O61" s="6"/>
    </row>
    <row r="62" spans="1:15" ht="31.5" x14ac:dyDescent="0.25">
      <c r="A62" s="54" t="s">
        <v>80</v>
      </c>
      <c r="B62" s="55" t="s">
        <v>81</v>
      </c>
      <c r="C62" s="23">
        <f>[1]Расшир!E630</f>
        <v>896683.75144999998</v>
      </c>
      <c r="D62" s="23">
        <f>[1]Расшир!F630</f>
        <v>454487.45277000003</v>
      </c>
      <c r="E62" s="25">
        <f t="shared" si="0"/>
        <v>0.5068536728083477</v>
      </c>
      <c r="F62" s="18"/>
      <c r="G62" s="18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64" t="s">
        <v>82</v>
      </c>
      <c r="B63" s="51" t="s">
        <v>83</v>
      </c>
      <c r="C63" s="52">
        <f>[1]Расшир!E649</f>
        <v>24229.82056</v>
      </c>
      <c r="D63" s="52">
        <f>[1]Расшир!F649</f>
        <v>22661.451000000001</v>
      </c>
      <c r="E63" s="65">
        <f>D63/C63</f>
        <v>0.93527110297345106</v>
      </c>
      <c r="F63" s="18"/>
      <c r="G63" s="18"/>
      <c r="H63" s="6"/>
      <c r="I63" s="6"/>
      <c r="J63" s="6"/>
      <c r="K63" s="6"/>
      <c r="L63" s="6"/>
      <c r="M63" s="6"/>
      <c r="N63" s="6"/>
      <c r="O63" s="6"/>
    </row>
    <row r="64" spans="1:15" ht="30" x14ac:dyDescent="0.25">
      <c r="A64" s="57" t="s">
        <v>84</v>
      </c>
      <c r="B64" s="58" t="s">
        <v>85</v>
      </c>
      <c r="C64" s="23">
        <f>[1]Расшир!E656</f>
        <v>3700</v>
      </c>
      <c r="D64" s="23">
        <f>[1]Расшир!F656</f>
        <v>2131.6304399999999</v>
      </c>
      <c r="E64" s="25">
        <f>D64/C64</f>
        <v>0.57611633513513516</v>
      </c>
      <c r="F64" s="18"/>
      <c r="G64" s="18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57" t="s">
        <v>86</v>
      </c>
      <c r="B65" s="58" t="s">
        <v>87</v>
      </c>
      <c r="C65" s="23">
        <f>[1]Расшир!$E$659</f>
        <v>20529.82056</v>
      </c>
      <c r="D65" s="23">
        <f>[1]Расшир!$F$659</f>
        <v>20529.82056</v>
      </c>
      <c r="E65" s="25">
        <f>D65/C65</f>
        <v>1</v>
      </c>
      <c r="F65" s="18"/>
      <c r="G65" s="18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64" t="s">
        <v>88</v>
      </c>
      <c r="B66" s="51" t="s">
        <v>89</v>
      </c>
      <c r="C66" s="52">
        <f>[1]Расшир!E661</f>
        <v>13484119.875459999</v>
      </c>
      <c r="D66" s="52">
        <f>[1]Расшир!F661+0.01</f>
        <v>9587728.814340001</v>
      </c>
      <c r="E66" s="53">
        <f t="shared" si="0"/>
        <v>0.71103853294784836</v>
      </c>
      <c r="F66" s="18"/>
      <c r="G66" s="18"/>
      <c r="H66" s="6"/>
      <c r="I66" s="6"/>
      <c r="J66" s="6"/>
      <c r="K66" s="6"/>
      <c r="L66" s="6"/>
      <c r="M66" s="6"/>
      <c r="N66" s="6"/>
      <c r="O66" s="6"/>
    </row>
    <row r="67" spans="1:15" ht="15.75" x14ac:dyDescent="0.25">
      <c r="A67" s="54" t="s">
        <v>90</v>
      </c>
      <c r="B67" s="55" t="s">
        <v>91</v>
      </c>
      <c r="C67" s="23">
        <f>[1]Расшир!E701+0.01</f>
        <v>5392776.3440500004</v>
      </c>
      <c r="D67" s="23">
        <f>[1]Расшир!F701</f>
        <v>3770300.4903300004</v>
      </c>
      <c r="E67" s="25">
        <f t="shared" si="0"/>
        <v>0.69913904263615112</v>
      </c>
      <c r="F67" s="18"/>
      <c r="G67" s="18"/>
      <c r="H67" s="6"/>
      <c r="I67" s="6"/>
      <c r="J67" s="6"/>
      <c r="K67" s="6"/>
      <c r="L67" s="6"/>
      <c r="M67" s="6"/>
      <c r="N67" s="6"/>
      <c r="O67" s="6"/>
    </row>
    <row r="68" spans="1:15" ht="15.75" x14ac:dyDescent="0.25">
      <c r="A68" s="54" t="s">
        <v>92</v>
      </c>
      <c r="B68" s="55" t="s">
        <v>93</v>
      </c>
      <c r="C68" s="23">
        <f>[1]Расшир!E715</f>
        <v>6977584.7082099998</v>
      </c>
      <c r="D68" s="23">
        <f>[1]Расшир!F715</f>
        <v>4969638.2524200007</v>
      </c>
      <c r="E68" s="25">
        <f t="shared" si="0"/>
        <v>0.7122290105016712</v>
      </c>
      <c r="F68" s="18"/>
      <c r="G68" s="18"/>
      <c r="H68" s="6"/>
      <c r="I68" s="6"/>
      <c r="J68" s="6"/>
      <c r="K68" s="6"/>
      <c r="L68" s="6"/>
      <c r="M68" s="6"/>
      <c r="N68" s="6"/>
      <c r="O68" s="6"/>
    </row>
    <row r="69" spans="1:15" ht="15.75" x14ac:dyDescent="0.25">
      <c r="A69" s="54" t="s">
        <v>94</v>
      </c>
      <c r="B69" s="55" t="s">
        <v>95</v>
      </c>
      <c r="C69" s="23">
        <f>[1]Расшир!E727</f>
        <v>547216.06971999991</v>
      </c>
      <c r="D69" s="23">
        <f>[1]Расшир!F727+0.01</f>
        <v>442743.14387000003</v>
      </c>
      <c r="E69" s="25">
        <f t="shared" si="0"/>
        <v>0.8090828620887236</v>
      </c>
      <c r="F69" s="18"/>
      <c r="G69" s="18"/>
      <c r="H69" s="6"/>
      <c r="I69" s="6"/>
      <c r="J69" s="6"/>
      <c r="K69" s="6"/>
      <c r="L69" s="6"/>
      <c r="M69" s="6"/>
      <c r="N69" s="6"/>
      <c r="O69" s="6"/>
    </row>
    <row r="70" spans="1:15" ht="15.75" x14ac:dyDescent="0.25">
      <c r="A70" s="54" t="s">
        <v>96</v>
      </c>
      <c r="B70" s="55" t="s">
        <v>97</v>
      </c>
      <c r="C70" s="23">
        <f>[1]Расшир!E747</f>
        <v>566542.76348000008</v>
      </c>
      <c r="D70" s="23">
        <f>[1]Расшир!F747</f>
        <v>405046.92772000009</v>
      </c>
      <c r="E70" s="25">
        <f t="shared" si="0"/>
        <v>0.71494502062296472</v>
      </c>
      <c r="F70" s="18"/>
      <c r="G70" s="18"/>
      <c r="H70" s="6"/>
      <c r="I70" s="6"/>
      <c r="J70" s="6"/>
      <c r="K70" s="6"/>
      <c r="L70" s="6"/>
      <c r="M70" s="6"/>
      <c r="N70" s="6"/>
      <c r="O70" s="6"/>
    </row>
    <row r="71" spans="1:15" ht="33.75" customHeight="1" x14ac:dyDescent="0.25">
      <c r="A71" s="64" t="s">
        <v>98</v>
      </c>
      <c r="B71" s="56" t="s">
        <v>99</v>
      </c>
      <c r="C71" s="52">
        <f>[1]Расшир!E766</f>
        <v>702802.9974900001</v>
      </c>
      <c r="D71" s="52">
        <f>[1]Расшир!F766</f>
        <v>485191.44354999997</v>
      </c>
      <c r="E71" s="53">
        <f t="shared" si="0"/>
        <v>0.69036621255575048</v>
      </c>
      <c r="F71" s="18"/>
      <c r="G71" s="18"/>
      <c r="H71" s="6"/>
      <c r="I71" s="6"/>
      <c r="J71" s="6"/>
      <c r="K71" s="6"/>
      <c r="L71" s="6"/>
      <c r="M71" s="6"/>
      <c r="N71" s="6"/>
      <c r="O71" s="6"/>
    </row>
    <row r="72" spans="1:15" ht="18.75" customHeight="1" x14ac:dyDescent="0.25">
      <c r="A72" s="54" t="s">
        <v>100</v>
      </c>
      <c r="B72" s="55" t="s">
        <v>101</v>
      </c>
      <c r="C72" s="23">
        <f>[1]Расшир!E806</f>
        <v>638446.16928999987</v>
      </c>
      <c r="D72" s="23">
        <f>[1]Расшир!F806</f>
        <v>439302.66039999999</v>
      </c>
      <c r="E72" s="25">
        <f t="shared" si="0"/>
        <v>0.68808097147569636</v>
      </c>
      <c r="F72" s="18"/>
      <c r="G72" s="18"/>
      <c r="H72" s="6"/>
      <c r="I72" s="6"/>
      <c r="J72" s="6"/>
      <c r="K72" s="6"/>
      <c r="L72" s="6"/>
      <c r="M72" s="6"/>
      <c r="N72" s="6"/>
      <c r="O72" s="6"/>
    </row>
    <row r="73" spans="1:15" ht="22.5" customHeight="1" x14ac:dyDescent="0.25">
      <c r="A73" s="54" t="s">
        <v>102</v>
      </c>
      <c r="B73" s="55" t="s">
        <v>103</v>
      </c>
      <c r="C73" s="23">
        <f>[1]Расшир!E814</f>
        <v>19455.9182</v>
      </c>
      <c r="D73" s="23">
        <f>[1]Расшир!F814</f>
        <v>13900.749100000001</v>
      </c>
      <c r="E73" s="25">
        <f>D73/C73+0.001</f>
        <v>0.71547407195616197</v>
      </c>
      <c r="F73" s="18"/>
      <c r="G73" s="18"/>
      <c r="H73" s="6"/>
      <c r="I73" s="6"/>
      <c r="J73" s="6"/>
      <c r="K73" s="6"/>
      <c r="L73" s="6"/>
      <c r="M73" s="6"/>
      <c r="N73" s="6"/>
      <c r="O73" s="6"/>
    </row>
    <row r="74" spans="1:15" ht="32.25" customHeight="1" x14ac:dyDescent="0.25">
      <c r="A74" s="54" t="s">
        <v>104</v>
      </c>
      <c r="B74" s="55" t="s">
        <v>105</v>
      </c>
      <c r="C74" s="23">
        <f>[1]Расшир!E818</f>
        <v>44900.909999999996</v>
      </c>
      <c r="D74" s="23">
        <f>[1]Расшир!F818</f>
        <v>31988.034050000002</v>
      </c>
      <c r="E74" s="25">
        <f t="shared" si="0"/>
        <v>0.71241393659950336</v>
      </c>
      <c r="F74" s="18"/>
      <c r="G74" s="18"/>
      <c r="H74" s="6"/>
      <c r="I74" s="6"/>
      <c r="J74" s="6"/>
      <c r="K74" s="6"/>
      <c r="L74" s="6"/>
      <c r="M74" s="6"/>
      <c r="N74" s="6"/>
      <c r="O74" s="6"/>
    </row>
    <row r="75" spans="1:15" ht="26.25" hidden="1" customHeight="1" x14ac:dyDescent="0.25">
      <c r="A75" s="64" t="s">
        <v>106</v>
      </c>
      <c r="B75" s="66" t="s">
        <v>107</v>
      </c>
      <c r="C75" s="52">
        <f>[1]Расшир!E829</f>
        <v>0</v>
      </c>
      <c r="D75" s="52">
        <f>[1]Расшир!F829</f>
        <v>0</v>
      </c>
      <c r="E75" s="65" t="e">
        <f t="shared" si="0"/>
        <v>#DIV/0!</v>
      </c>
      <c r="F75" s="18"/>
      <c r="G75" s="18"/>
      <c r="H75" s="6"/>
      <c r="I75" s="6"/>
      <c r="J75" s="6"/>
      <c r="K75" s="6"/>
      <c r="L75" s="6"/>
      <c r="M75" s="6"/>
      <c r="N75" s="6"/>
      <c r="O75" s="6"/>
    </row>
    <row r="76" spans="1:15" ht="18" hidden="1" customHeight="1" x14ac:dyDescent="0.25">
      <c r="A76" s="57" t="s">
        <v>108</v>
      </c>
      <c r="B76" s="58" t="s">
        <v>109</v>
      </c>
      <c r="C76" s="23">
        <f>[1]Расшир!E850</f>
        <v>0</v>
      </c>
      <c r="D76" s="23">
        <f>[1]Расшир!F850</f>
        <v>0</v>
      </c>
      <c r="E76" s="25" t="e">
        <f t="shared" si="0"/>
        <v>#DIV/0!</v>
      </c>
      <c r="F76" s="18"/>
      <c r="G76" s="18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64" t="s">
        <v>110</v>
      </c>
      <c r="B77" s="51" t="s">
        <v>111</v>
      </c>
      <c r="C77" s="52">
        <f>[1]Расшир!E949</f>
        <v>1907531.0299</v>
      </c>
      <c r="D77" s="52">
        <f>[1]Расшир!F949</f>
        <v>1254406.1420200001</v>
      </c>
      <c r="E77" s="53">
        <f t="shared" si="0"/>
        <v>0.65760720132859951</v>
      </c>
      <c r="F77" s="18"/>
      <c r="G77" s="18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54" t="s">
        <v>112</v>
      </c>
      <c r="B78" s="55" t="s">
        <v>113</v>
      </c>
      <c r="C78" s="23">
        <f>[1]Расшир!E993</f>
        <v>25300</v>
      </c>
      <c r="D78" s="23">
        <f>[1]Расшир!F993</f>
        <v>19818.951519999999</v>
      </c>
      <c r="E78" s="25">
        <f t="shared" si="0"/>
        <v>0.78335776758893272</v>
      </c>
      <c r="F78" s="18"/>
      <c r="G78" s="18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54" t="s">
        <v>114</v>
      </c>
      <c r="B79" s="55" t="s">
        <v>115</v>
      </c>
      <c r="C79" s="23">
        <f>[1]Расшир!E996</f>
        <v>636000.14642</v>
      </c>
      <c r="D79" s="23">
        <f>[1]Расшир!F996</f>
        <v>460389.64526000002</v>
      </c>
      <c r="E79" s="25">
        <f t="shared" si="0"/>
        <v>0.72388292337902893</v>
      </c>
      <c r="F79" s="18"/>
      <c r="G79" s="18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4" t="s">
        <v>116</v>
      </c>
      <c r="B80" s="55" t="s">
        <v>117</v>
      </c>
      <c r="C80" s="23">
        <f>[1]Расшир!E1000</f>
        <v>669733.58147999994</v>
      </c>
      <c r="D80" s="23">
        <f>[1]Расшир!F1000</f>
        <v>384666.79272999993</v>
      </c>
      <c r="E80" s="25">
        <f t="shared" si="0"/>
        <v>0.57435792883485137</v>
      </c>
      <c r="F80" s="18"/>
      <c r="G80" s="18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54" t="s">
        <v>118</v>
      </c>
      <c r="B81" s="55" t="s">
        <v>119</v>
      </c>
      <c r="C81" s="23">
        <f>[1]Расшир!E1013</f>
        <v>131431.20000000001</v>
      </c>
      <c r="D81" s="23">
        <f>[1]Расшир!F1013</f>
        <v>77869.781570000006</v>
      </c>
      <c r="E81" s="25">
        <f>D81/C81+0.001</f>
        <v>0.59347561895501222</v>
      </c>
      <c r="F81" s="18"/>
      <c r="G81" s="18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54" t="s">
        <v>120</v>
      </c>
      <c r="B82" s="55" t="s">
        <v>121</v>
      </c>
      <c r="C82" s="23">
        <f>[1]Расшир!E1017</f>
        <v>445066.10200000001</v>
      </c>
      <c r="D82" s="23">
        <f>[1]Расшир!F1017</f>
        <v>311660.97093999991</v>
      </c>
      <c r="E82" s="25">
        <f t="shared" si="0"/>
        <v>0.70025771349353383</v>
      </c>
      <c r="F82" s="18"/>
      <c r="G82" s="18"/>
      <c r="H82" s="6"/>
      <c r="I82" s="6"/>
      <c r="J82" s="6"/>
      <c r="K82" s="6"/>
      <c r="L82" s="6"/>
      <c r="M82" s="6"/>
      <c r="N82" s="6"/>
      <c r="O82" s="6"/>
    </row>
    <row r="83" spans="1:15" ht="15.75" x14ac:dyDescent="0.25">
      <c r="A83" s="64" t="s">
        <v>122</v>
      </c>
      <c r="B83" s="51" t="s">
        <v>123</v>
      </c>
      <c r="C83" s="52">
        <f>[1]Расшир!E1028</f>
        <v>462303.83374999999</v>
      </c>
      <c r="D83" s="52">
        <f>[1]Расшир!F1028</f>
        <v>354963.39178000001</v>
      </c>
      <c r="E83" s="53">
        <f t="shared" si="0"/>
        <v>0.76781407781263078</v>
      </c>
      <c r="F83" s="18"/>
      <c r="G83" s="18"/>
      <c r="H83" s="6"/>
      <c r="I83" s="6"/>
      <c r="J83" s="6"/>
      <c r="K83" s="6"/>
      <c r="L83" s="6"/>
      <c r="M83" s="6"/>
      <c r="N83" s="6"/>
      <c r="O83" s="6"/>
    </row>
    <row r="84" spans="1:15" ht="15.75" x14ac:dyDescent="0.25">
      <c r="A84" s="54" t="s">
        <v>124</v>
      </c>
      <c r="B84" s="55" t="s">
        <v>125</v>
      </c>
      <c r="C84" s="23">
        <f>[1]Расшир!E1068</f>
        <v>0</v>
      </c>
      <c r="D84" s="23">
        <f>[1]Расшир!F1068</f>
        <v>0</v>
      </c>
      <c r="E84" s="25">
        <v>0</v>
      </c>
      <c r="F84" s="18"/>
      <c r="G84" s="18"/>
      <c r="H84" s="6"/>
      <c r="I84" s="6"/>
      <c r="J84" s="6"/>
      <c r="K84" s="6"/>
      <c r="L84" s="6"/>
      <c r="M84" s="6"/>
      <c r="N84" s="6"/>
      <c r="O84" s="6"/>
    </row>
    <row r="85" spans="1:15" ht="15.75" x14ac:dyDescent="0.25">
      <c r="A85" s="54" t="s">
        <v>126</v>
      </c>
      <c r="B85" s="55" t="s">
        <v>127</v>
      </c>
      <c r="C85" s="23">
        <f>[1]Расшир!E1075-0.01</f>
        <v>348717.11528999999</v>
      </c>
      <c r="D85" s="23">
        <f>[1]Расшир!F1075</f>
        <v>279545.56412</v>
      </c>
      <c r="E85" s="25">
        <f t="shared" si="0"/>
        <v>0.80163993065704398</v>
      </c>
      <c r="F85" s="18"/>
      <c r="G85" s="18"/>
      <c r="H85" s="6"/>
      <c r="I85" s="6"/>
      <c r="J85" s="6"/>
      <c r="K85" s="6"/>
      <c r="L85" s="6"/>
      <c r="M85" s="6"/>
      <c r="N85" s="6"/>
      <c r="O85" s="6"/>
    </row>
    <row r="86" spans="1:15" ht="15.75" x14ac:dyDescent="0.25">
      <c r="A86" s="54" t="s">
        <v>128</v>
      </c>
      <c r="B86" s="55" t="s">
        <v>129</v>
      </c>
      <c r="C86" s="23">
        <f>[1]Расшир!E1083</f>
        <v>113586.70845999999</v>
      </c>
      <c r="D86" s="23">
        <f>[1]Расшир!F1083</f>
        <v>75417.827659999995</v>
      </c>
      <c r="E86" s="25">
        <f t="shared" si="0"/>
        <v>0.66396701412083514</v>
      </c>
      <c r="F86" s="18"/>
      <c r="G86" s="18"/>
      <c r="H86" s="6"/>
      <c r="I86" s="6"/>
      <c r="J86" s="6"/>
      <c r="K86" s="6"/>
      <c r="L86" s="6"/>
      <c r="M86" s="6"/>
      <c r="N86" s="6"/>
      <c r="O86" s="6"/>
    </row>
    <row r="87" spans="1:15" ht="38.25" customHeight="1" x14ac:dyDescent="0.25">
      <c r="A87" s="64" t="s">
        <v>130</v>
      </c>
      <c r="B87" s="56" t="s">
        <v>131</v>
      </c>
      <c r="C87" s="52">
        <f>[1]Расшир!E1092</f>
        <v>1350815.9</v>
      </c>
      <c r="D87" s="52">
        <f>[1]Расшир!F1092</f>
        <v>838956.03876999998</v>
      </c>
      <c r="E87" s="53">
        <f t="shared" si="0"/>
        <v>0.62107355915043649</v>
      </c>
      <c r="F87" s="18"/>
      <c r="G87" s="18"/>
      <c r="H87" s="6"/>
      <c r="I87" s="6"/>
      <c r="J87" s="6"/>
      <c r="K87" s="6"/>
      <c r="L87" s="6"/>
      <c r="M87" s="6"/>
      <c r="N87" s="6"/>
      <c r="O87" s="6"/>
    </row>
    <row r="88" spans="1:15" ht="32.25" customHeight="1" x14ac:dyDescent="0.25">
      <c r="A88" s="54" t="s">
        <v>132</v>
      </c>
      <c r="B88" s="55" t="s">
        <v>133</v>
      </c>
      <c r="C88" s="23">
        <f>[1]Расшир!E1095</f>
        <v>1350815.9</v>
      </c>
      <c r="D88" s="23">
        <f>[1]Расшир!F1095</f>
        <v>838956.03876999998</v>
      </c>
      <c r="E88" s="25">
        <f t="shared" si="0"/>
        <v>0.62107355915043649</v>
      </c>
      <c r="F88" s="18"/>
      <c r="G88" s="18"/>
      <c r="H88" s="6"/>
      <c r="I88" s="6"/>
      <c r="J88" s="6"/>
      <c r="K88" s="6"/>
      <c r="L88" s="6"/>
      <c r="M88" s="6"/>
      <c r="N88" s="6"/>
      <c r="O88" s="6"/>
    </row>
    <row r="89" spans="1:15" s="41" customFormat="1" ht="18.75" customHeight="1" x14ac:dyDescent="0.3">
      <c r="A89" s="37"/>
      <c r="B89" s="67" t="s">
        <v>134</v>
      </c>
      <c r="C89" s="68">
        <f>[1]Расшир!E1099</f>
        <v>28337082.426789995</v>
      </c>
      <c r="D89" s="68">
        <f>[1]Расшир!F1099</f>
        <v>18940482.005150001</v>
      </c>
      <c r="E89" s="69">
        <f t="shared" si="0"/>
        <v>0.66839915697332308</v>
      </c>
      <c r="F89" s="39"/>
      <c r="G89" s="39"/>
      <c r="H89" s="40"/>
      <c r="I89" s="40"/>
      <c r="J89" s="40"/>
      <c r="K89" s="40"/>
      <c r="L89" s="40"/>
      <c r="M89" s="40"/>
      <c r="N89" s="40"/>
      <c r="O89" s="40"/>
    </row>
    <row r="90" spans="1:15" ht="15.75" x14ac:dyDescent="0.25">
      <c r="A90" s="10"/>
      <c r="B90" s="22"/>
      <c r="C90" s="70"/>
      <c r="D90" s="70"/>
      <c r="E90" s="17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31.5" x14ac:dyDescent="0.25">
      <c r="A91" s="10"/>
      <c r="B91" s="30" t="s">
        <v>135</v>
      </c>
      <c r="C91" s="16">
        <f>C37-C89</f>
        <v>-1755671.4922400005</v>
      </c>
      <c r="D91" s="16">
        <f>D37-D89</f>
        <v>-1006888.9371100031</v>
      </c>
      <c r="E91" s="17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hidden="1" x14ac:dyDescent="0.25">
      <c r="A92" s="10"/>
      <c r="B92" s="22"/>
      <c r="C92" s="70"/>
      <c r="D92" s="70"/>
      <c r="E92" s="17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hidden="1" x14ac:dyDescent="0.25">
      <c r="A93" s="10"/>
      <c r="B93" s="30" t="s">
        <v>136</v>
      </c>
      <c r="C93" s="16">
        <f>C94+C95</f>
        <v>0</v>
      </c>
      <c r="D93" s="16">
        <f>D94+D95</f>
        <v>0</v>
      </c>
      <c r="E93" s="17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hidden="1" x14ac:dyDescent="0.25">
      <c r="A94" s="10"/>
      <c r="B94" s="22" t="s">
        <v>137</v>
      </c>
      <c r="C94" s="70">
        <f>[1]Расшир!E1105</f>
        <v>0</v>
      </c>
      <c r="D94" s="70">
        <f>[1]Расшир!F1105</f>
        <v>0</v>
      </c>
      <c r="E94" s="17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hidden="1" x14ac:dyDescent="0.25">
      <c r="A95" s="10"/>
      <c r="B95" s="22" t="s">
        <v>138</v>
      </c>
      <c r="C95" s="70">
        <f>[1]Расшир!E1106</f>
        <v>0</v>
      </c>
      <c r="D95" s="70">
        <f>[1]Расшир!F1106</f>
        <v>0</v>
      </c>
      <c r="E95" s="17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2"/>
      <c r="C96" s="70"/>
      <c r="D96" s="70"/>
      <c r="E96" s="17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47.25" x14ac:dyDescent="0.25">
      <c r="A97" s="10"/>
      <c r="B97" s="30" t="s">
        <v>139</v>
      </c>
      <c r="C97" s="16">
        <f>C98+C99</f>
        <v>99999.479999999981</v>
      </c>
      <c r="D97" s="16">
        <f>D98+D99</f>
        <v>1099999.4787499998</v>
      </c>
      <c r="E97" s="17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31.5" x14ac:dyDescent="0.25">
      <c r="A98" s="10"/>
      <c r="B98" s="28" t="s">
        <v>140</v>
      </c>
      <c r="C98" s="70">
        <f>[1]Расшир!E1109</f>
        <v>1744786.02</v>
      </c>
      <c r="D98" s="70">
        <f>[1]Расшир!F1109</f>
        <v>4511427</v>
      </c>
      <c r="E98" s="17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28" t="s">
        <v>141</v>
      </c>
      <c r="C99" s="70">
        <f>[1]Расшир!E1110</f>
        <v>-1644786.54</v>
      </c>
      <c r="D99" s="70">
        <f>[1]Расшир!F1110</f>
        <v>-3411427.5212500002</v>
      </c>
      <c r="E99" s="17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22"/>
      <c r="C100" s="70"/>
      <c r="D100" s="70"/>
      <c r="E100" s="17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 x14ac:dyDescent="0.25">
      <c r="A101" s="10"/>
      <c r="B101" s="30" t="s">
        <v>142</v>
      </c>
      <c r="C101" s="16">
        <f>C102+C103</f>
        <v>1408884.75</v>
      </c>
      <c r="D101" s="16">
        <f>[1]Расшир!F1112</f>
        <v>395000</v>
      </c>
      <c r="E101" s="17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2" t="s">
        <v>143</v>
      </c>
      <c r="C102" s="70">
        <f>[1]Расшир!E1113</f>
        <v>7131674.8799999999</v>
      </c>
      <c r="D102" s="70">
        <f>[1]Расшир!F1113</f>
        <v>4082790.13</v>
      </c>
      <c r="E102" s="17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31.5" x14ac:dyDescent="0.25">
      <c r="A103" s="10"/>
      <c r="B103" s="28" t="s">
        <v>144</v>
      </c>
      <c r="C103" s="70">
        <f>[1]Расшир!E1114</f>
        <v>-5722790.1299999999</v>
      </c>
      <c r="D103" s="70">
        <f>[1]Расшир!F1114</f>
        <v>-3687790.13</v>
      </c>
      <c r="E103" s="17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28"/>
      <c r="C104" s="70"/>
      <c r="D104" s="70"/>
      <c r="E104" s="17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30" t="s">
        <v>145</v>
      </c>
      <c r="C105" s="16">
        <f>C106-C107</f>
        <v>199825.97342000157</v>
      </c>
      <c r="D105" s="16">
        <f>D106-D107</f>
        <v>-488134.83045999706</v>
      </c>
      <c r="E105" s="17"/>
      <c r="F105" s="6"/>
      <c r="G105" s="71"/>
      <c r="H105" s="6"/>
      <c r="I105" s="6"/>
      <c r="J105" s="6"/>
      <c r="K105" s="6"/>
      <c r="L105" s="6"/>
      <c r="M105" s="6"/>
      <c r="N105" s="6"/>
      <c r="O105" s="6"/>
    </row>
    <row r="106" spans="1:15" ht="15.75" x14ac:dyDescent="0.25">
      <c r="A106" s="10"/>
      <c r="B106" s="22" t="s">
        <v>146</v>
      </c>
      <c r="C106" s="70">
        <f>[1]Расшир!E1124</f>
        <v>-35504833.123369999</v>
      </c>
      <c r="D106" s="70">
        <f>[1]Расшир!F1124</f>
        <v>-26706175.337329999</v>
      </c>
      <c r="E106" s="17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.75" x14ac:dyDescent="0.25">
      <c r="A107" s="10"/>
      <c r="B107" s="22" t="s">
        <v>147</v>
      </c>
      <c r="C107" s="70">
        <f>[1]Расшир!E1125</f>
        <v>-35704659.096790001</v>
      </c>
      <c r="D107" s="70">
        <f>[1]Расшир!F1125</f>
        <v>-26218040.506870002</v>
      </c>
      <c r="E107" s="17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 x14ac:dyDescent="0.25">
      <c r="A108" s="10"/>
      <c r="B108" s="28"/>
      <c r="C108" s="70"/>
      <c r="D108" s="70"/>
      <c r="E108" s="17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31.5" x14ac:dyDescent="0.25">
      <c r="A109" s="10"/>
      <c r="B109" s="30" t="s">
        <v>148</v>
      </c>
      <c r="C109" s="16">
        <f>[1]Расшир!E1115</f>
        <v>46961.288820000002</v>
      </c>
      <c r="D109" s="16">
        <f>D112+D114</f>
        <v>24.288820000000001</v>
      </c>
      <c r="E109" s="17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49.5" customHeight="1" x14ac:dyDescent="0.25">
      <c r="A110" s="10"/>
      <c r="B110" s="72" t="s">
        <v>149</v>
      </c>
      <c r="C110" s="73">
        <f>[1]Расшир!E1116</f>
        <v>46937</v>
      </c>
      <c r="D110" s="74">
        <f>D111</f>
        <v>0</v>
      </c>
      <c r="E110" s="17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47.25" x14ac:dyDescent="0.25">
      <c r="A111" s="10"/>
      <c r="B111" s="75" t="s">
        <v>150</v>
      </c>
      <c r="C111" s="23">
        <f>[1]Расшир!E1117</f>
        <v>46937</v>
      </c>
      <c r="D111" s="70">
        <f>[1]Расшир!F1117</f>
        <v>0</v>
      </c>
      <c r="E111" s="17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31.5" hidden="1" x14ac:dyDescent="0.25">
      <c r="A112" s="10"/>
      <c r="B112" s="76" t="s">
        <v>151</v>
      </c>
      <c r="C112" s="77">
        <f>[1]Расшир!E1120</f>
        <v>0</v>
      </c>
      <c r="D112" s="78">
        <f>[1]Расшир!F1120</f>
        <v>0</v>
      </c>
      <c r="E112" s="17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75"/>
      <c r="C113" s="70"/>
      <c r="D113" s="70"/>
      <c r="E113" s="17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29.25" x14ac:dyDescent="0.25">
      <c r="A114" s="10"/>
      <c r="B114" s="79" t="s">
        <v>152</v>
      </c>
      <c r="C114" s="74">
        <f>C115</f>
        <v>24.288820000000001</v>
      </c>
      <c r="D114" s="74">
        <f>D115</f>
        <v>24.288820000000001</v>
      </c>
      <c r="E114" s="17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30" x14ac:dyDescent="0.25">
      <c r="A115" s="10"/>
      <c r="B115" s="80" t="s">
        <v>153</v>
      </c>
      <c r="C115" s="81">
        <f>[1]Расшир!E1119</f>
        <v>24.288820000000001</v>
      </c>
      <c r="D115" s="82">
        <f>[1]Расшир!F1119</f>
        <v>24.288820000000001</v>
      </c>
      <c r="E115" s="17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hidden="1" x14ac:dyDescent="0.25">
      <c r="A116" s="10"/>
      <c r="B116" s="22"/>
      <c r="C116" s="70"/>
      <c r="D116" s="70"/>
      <c r="E116" s="17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A117" s="10"/>
      <c r="B117" s="22"/>
      <c r="C117" s="70"/>
      <c r="D117" s="70"/>
      <c r="E117" s="17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32.25" customHeight="1" x14ac:dyDescent="0.25">
      <c r="A118" s="10"/>
      <c r="B118" s="30" t="s">
        <v>154</v>
      </c>
      <c r="C118" s="16">
        <f>C93+C97+C101+C105+C109</f>
        <v>1755671.4922400014</v>
      </c>
      <c r="D118" s="16">
        <f>D93+D97+D101+D105+D109</f>
        <v>1006888.9371100027</v>
      </c>
      <c r="E118" s="17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" customHeight="1" x14ac:dyDescent="0.25">
      <c r="B119" s="83"/>
      <c r="C119" s="84"/>
      <c r="D119" s="84"/>
      <c r="E119" s="85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8.75" x14ac:dyDescent="0.25">
      <c r="A120" s="86"/>
      <c r="B120" s="87"/>
      <c r="C120" s="88"/>
      <c r="D120" s="89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0.5" hidden="1" customHeight="1" x14ac:dyDescent="0.25">
      <c r="A121" s="86"/>
      <c r="B121" s="87"/>
      <c r="C121" s="90"/>
      <c r="D121" s="89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23.25" customHeight="1" x14ac:dyDescent="0.25">
      <c r="A122" s="91"/>
      <c r="B122" s="87"/>
      <c r="C122" s="90"/>
      <c r="D122" s="89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9" customHeight="1" x14ac:dyDescent="0.25">
      <c r="A123" s="92"/>
      <c r="B123" s="87"/>
      <c r="C123" s="90"/>
      <c r="D123" s="89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2.75" customHeight="1" x14ac:dyDescent="0.25">
      <c r="A124" s="93"/>
      <c r="B124" s="87"/>
      <c r="C124" s="90"/>
      <c r="D124" s="89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5" ht="15.75" x14ac:dyDescent="0.25">
      <c r="B219" s="7"/>
      <c r="C219" s="6"/>
      <c r="D219" s="8"/>
      <c r="E219" s="9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2:15" ht="15.75" x14ac:dyDescent="0.25">
      <c r="B220" s="7"/>
      <c r="C220" s="6"/>
      <c r="D220" s="8"/>
      <c r="E220" s="9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2:15" ht="15.75" x14ac:dyDescent="0.25">
      <c r="B221" s="7"/>
      <c r="C221" s="6"/>
      <c r="D221" s="8"/>
      <c r="E221" s="9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2:15" ht="15.75" x14ac:dyDescent="0.25">
      <c r="B222" s="7"/>
      <c r="C222" s="6"/>
      <c r="D222" s="8"/>
      <c r="E222" s="9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404" spans="7:7" x14ac:dyDescent="0.2">
      <c r="G404" s="94"/>
    </row>
    <row r="489" spans="1:4" s="5" customFormat="1" ht="18.75" x14ac:dyDescent="0.3">
      <c r="A489" s="1"/>
      <c r="B489" s="2"/>
      <c r="C489" s="3"/>
      <c r="D489" s="95"/>
    </row>
    <row r="490" spans="1:4" s="5" customFormat="1" ht="18.75" x14ac:dyDescent="0.3">
      <c r="A490" s="1"/>
      <c r="B490" s="2"/>
      <c r="C490" s="3"/>
      <c r="D490" s="95"/>
    </row>
    <row r="493" spans="1:4" s="5" customFormat="1" x14ac:dyDescent="0.2">
      <c r="A493" s="1"/>
      <c r="B493" s="2"/>
      <c r="C493" s="3"/>
      <c r="D493" s="96"/>
    </row>
  </sheetData>
  <mergeCells count="1">
    <mergeCell ref="B2:E2"/>
  </mergeCells>
  <pageMargins left="0.17" right="0.16" top="0.17" bottom="0.25" header="0.17" footer="0.21"/>
  <pageSetup paperSize="9" scale="89" fitToHeight="2" orientation="portrait" r:id="rId1"/>
  <rowBreaks count="2" manualBreakCount="2">
    <brk id="40" max="4" man="1"/>
    <brk id="79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2016-09-30T16:00:00+00:00</date>
    <mode xmlns="2e57be2a-8b9e-4309-8c8e-fd8fbfe13bc4">месяц</mode>
    <page xmlns="2e57be2a-8b9e-4309-8c8e-fd8fbfe13bc4">Исполнение бюджета</p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47D6C2-1F6D-4383-90AA-AAB3E47FA963}"/>
</file>

<file path=customXml/itemProps2.xml><?xml version="1.0" encoding="utf-8"?>
<ds:datastoreItem xmlns:ds="http://schemas.openxmlformats.org/officeDocument/2006/customXml" ds:itemID="{A7B72E95-FCA5-403B-9D93-878EBE71CC44}"/>
</file>

<file path=customXml/itemProps3.xml><?xml version="1.0" encoding="utf-8"?>
<ds:datastoreItem xmlns:ds="http://schemas.openxmlformats.org/officeDocument/2006/customXml" ds:itemID="{9256A42B-8150-4A5B-AFA5-4BCC08147A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01.10.2016</vt:lpstr>
      <vt:lpstr>'на 01.10.2016'!Область_печати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Петрова Полина Евгеньевна</dc:creator>
  <cp:lastModifiedBy>Богданов Филипп Владимирович</cp:lastModifiedBy>
  <cp:lastPrinted>2016-10-14T09:51:38Z</cp:lastPrinted>
  <dcterms:created xsi:type="dcterms:W3CDTF">2016-10-14T07:54:21Z</dcterms:created>
  <dcterms:modified xsi:type="dcterms:W3CDTF">2016-10-14T09:55:04Z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