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7425"/>
  </bookViews>
  <sheets>
    <sheet name="на 01.04.2016" sheetId="1" r:id="rId1"/>
  </sheets>
  <externalReferences>
    <externalReference r:id="rId2"/>
  </externalReferences>
  <definedNames>
    <definedName name="Z_5F4BDBB1_E645_4516_8FC8_7D1E2AFE448F_.wvu.Rows" localSheetId="0" hidden="1">'на 01.04.2016'!$30:$30,'на 01.04.2016'!$35:$35,'на 01.04.2016'!$58:$58,'на 01.04.2016'!$72:$73,'на 01.04.2016'!$89:$92,'на 01.04.2016'!$109:$109,'на 01.04.2016'!$113:$113</definedName>
    <definedName name="Z_791A6B44_A126_477F_8F66_87C81269CCAF_.wvu.Rows" localSheetId="0" hidden="1">'на 01.04.2016'!#REF!,'на 01.04.2016'!$107:$108,'на 01.04.2016'!$114:$114</definedName>
    <definedName name="Z_AFEF4DE1_67D6_48C6_A8C8_B9E9198BBD0E_.wvu.Rows" localSheetId="0" hidden="1">'на 01.04.2016'!#REF!,'на 01.04.2016'!$114:$114</definedName>
    <definedName name="Z_CAE69FAB_AFBE_4188_8F32_69E048226F14_.wvu.PrintArea" localSheetId="0" hidden="1">'на 01.04.2016'!$B$1:$E$115</definedName>
    <definedName name="Z_CAE69FAB_AFBE_4188_8F32_69E048226F14_.wvu.Rows" localSheetId="0" hidden="1">'на 01.04.2016'!$35:$36,'на 01.04.2016'!$114:$114</definedName>
    <definedName name="Z_D2DF83CF_573E_4A86_A4BE_5A992E023C65_.wvu.Rows" localSheetId="0" hidden="1">'на 01.04.2016'!#REF!,'на 01.04.2016'!$107:$108,'на 01.04.2016'!$114:$114</definedName>
    <definedName name="Z_E2CE03E0_A708_4616_8DFD_0910D1C70A9E_.wvu.Rows" localSheetId="0" hidden="1">'на 01.04.2016'!#REF!,'на 01.04.2016'!$107:$108,'на 01.04.2016'!$114:$114</definedName>
    <definedName name="Z_E8991B2E_0E9F_48F3_A4D6_3B340ABE8C8E_.wvu.Rows" localSheetId="0" hidden="1">'на 01.04.2016'!$35:$36,'на 01.04.2016'!$114:$114</definedName>
    <definedName name="Z_F8542D9D_A523_4F6F_8CFE_9BA4BA3D5B88_.wvu.Rows" localSheetId="0" hidden="1">'на 01.04.2016'!$35:$35,'на 01.04.2016'!$89:$92,'на 01.04.2016'!$107:$109,'на 01.04.2016'!$113:$113</definedName>
    <definedName name="Z_FAFBB87E_73E9_461E_A4E8_A0EB3259EED0_.wvu.Rows" localSheetId="0" hidden="1">'на 01.04.2016'!$30:$30,'на 01.04.2016'!$35:$35,'на 01.04.2016'!$89:$92,'на 01.04.2016'!$107:$109,'на 01.04.2016'!$113:$113</definedName>
  </definedNames>
  <calcPr calcId="145621"/>
</workbook>
</file>

<file path=xl/calcChain.xml><?xml version="1.0" encoding="utf-8"?>
<calcChain xmlns="http://schemas.openxmlformats.org/spreadsheetml/2006/main">
  <c r="D112" i="1" l="1"/>
  <c r="C112" i="1"/>
  <c r="C111" i="1" s="1"/>
  <c r="D111" i="1"/>
  <c r="D109" i="1"/>
  <c r="C109" i="1"/>
  <c r="D108" i="1"/>
  <c r="D107" i="1" s="1"/>
  <c r="C108" i="1"/>
  <c r="C107" i="1"/>
  <c r="D106" i="1"/>
  <c r="C106" i="1"/>
  <c r="D104" i="1"/>
  <c r="C104" i="1"/>
  <c r="D103" i="1"/>
  <c r="D102" i="1" s="1"/>
  <c r="C103" i="1"/>
  <c r="C102" i="1"/>
  <c r="D100" i="1"/>
  <c r="C100" i="1"/>
  <c r="D99" i="1"/>
  <c r="C99" i="1"/>
  <c r="C98" i="1" s="1"/>
  <c r="D98" i="1"/>
  <c r="D96" i="1"/>
  <c r="C96" i="1"/>
  <c r="D95" i="1"/>
  <c r="D94" i="1" s="1"/>
  <c r="C95" i="1"/>
  <c r="C94" i="1"/>
  <c r="D92" i="1"/>
  <c r="C92" i="1"/>
  <c r="D91" i="1"/>
  <c r="C91" i="1"/>
  <c r="C90" i="1" s="1"/>
  <c r="D90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E35" i="1"/>
  <c r="D34" i="1"/>
  <c r="C34" i="1"/>
  <c r="C88" i="1" s="1"/>
  <c r="D33" i="1"/>
  <c r="C33" i="1"/>
  <c r="D32" i="1"/>
  <c r="C32" i="1"/>
  <c r="D31" i="1"/>
  <c r="C31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C15" i="1" s="1"/>
  <c r="D14" i="1"/>
  <c r="C14" i="1"/>
  <c r="D13" i="1"/>
  <c r="C13" i="1"/>
  <c r="D12" i="1"/>
  <c r="C12" i="1"/>
  <c r="D10" i="1"/>
  <c r="E10" i="1" s="1"/>
  <c r="C10" i="1"/>
  <c r="D9" i="1"/>
  <c r="C9" i="1"/>
  <c r="D8" i="1"/>
  <c r="E8" i="1" s="1"/>
  <c r="C8" i="1"/>
  <c r="C7" i="1"/>
  <c r="C115" i="1" l="1"/>
  <c r="C11" i="1"/>
  <c r="E16" i="1"/>
  <c r="E18" i="1"/>
  <c r="E28" i="1"/>
  <c r="E45" i="1"/>
  <c r="E83" i="1"/>
  <c r="E85" i="1"/>
  <c r="D115" i="1"/>
  <c r="E13" i="1"/>
  <c r="E21" i="1"/>
  <c r="E23" i="1"/>
  <c r="E25" i="1"/>
  <c r="D88" i="1"/>
  <c r="E40" i="1"/>
  <c r="E42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C6" i="1"/>
  <c r="E9" i="1"/>
  <c r="E12" i="1"/>
  <c r="E14" i="1"/>
  <c r="E17" i="1"/>
  <c r="E20" i="1"/>
  <c r="E22" i="1"/>
  <c r="E24" i="1"/>
  <c r="E27" i="1"/>
  <c r="E32" i="1"/>
  <c r="E39" i="1"/>
  <c r="E41" i="1"/>
  <c r="E44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2" i="1"/>
  <c r="E84" i="1"/>
  <c r="E86" i="1"/>
  <c r="D7" i="1"/>
  <c r="D11" i="1"/>
  <c r="E11" i="1" s="1"/>
  <c r="D15" i="1"/>
  <c r="E15" i="1" s="1"/>
  <c r="E34" i="1"/>
  <c r="E7" i="1" l="1"/>
  <c r="D6" i="1"/>
  <c r="E6" i="1" s="1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<sst xmlns="http://schemas.openxmlformats.org/spreadsheetml/2006/main" count="155" uniqueCount="152">
  <si>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01.04.2016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</si>
  <si>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</si>
  <si>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</si>
  <si>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</si>
  <si>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01.04.2016г.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</si>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</sst>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II%20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59039.530220000001</v>
          </cell>
        </row>
        <row r="13">
          <cell r="E13">
            <v>6880734.6100000003</v>
          </cell>
          <cell r="F13">
            <v>1364382.8317799999</v>
          </cell>
        </row>
        <row r="32">
          <cell r="E32">
            <v>1076877.1200000001</v>
          </cell>
          <cell r="F32">
            <v>252999.96984999999</v>
          </cell>
        </row>
        <row r="35">
          <cell r="E35">
            <v>649.80999999999995</v>
          </cell>
          <cell r="F35">
            <v>634.50274999999999</v>
          </cell>
        </row>
        <row r="41">
          <cell r="E41">
            <v>278016.89</v>
          </cell>
          <cell r="F41">
            <v>11079.71326</v>
          </cell>
        </row>
        <row r="42">
          <cell r="E42">
            <v>993478.97</v>
          </cell>
          <cell r="F42">
            <v>222636.59868</v>
          </cell>
        </row>
        <row r="51">
          <cell r="E51">
            <v>287194.27999999997</v>
          </cell>
          <cell r="F51">
            <v>57272.08077</v>
          </cell>
        </row>
        <row r="59">
          <cell r="E59">
            <v>104.52</v>
          </cell>
          <cell r="F59">
            <v>-65.618930000000006</v>
          </cell>
        </row>
        <row r="76">
          <cell r="E76">
            <v>2585797.79</v>
          </cell>
          <cell r="F76">
            <v>372436.31744999997</v>
          </cell>
        </row>
        <row r="106">
          <cell r="E106">
            <v>21148.920000000002</v>
          </cell>
          <cell r="F106">
            <v>24347.558850000001</v>
          </cell>
        </row>
        <row r="114">
          <cell r="E114">
            <v>22421.86</v>
          </cell>
          <cell r="F114">
            <v>3959.0138299999999</v>
          </cell>
        </row>
        <row r="128">
          <cell r="E128">
            <v>949244.97</v>
          </cell>
          <cell r="F128">
            <v>297639.34812999994</v>
          </cell>
        </row>
        <row r="149">
          <cell r="E149">
            <v>53.83</v>
          </cell>
          <cell r="F149">
            <v>55.75</v>
          </cell>
        </row>
        <row r="154">
          <cell r="E154">
            <v>207567.33320000002</v>
          </cell>
          <cell r="F154">
            <v>66287.013089999993</v>
          </cell>
        </row>
        <row r="206">
          <cell r="E206">
            <v>0</v>
          </cell>
          <cell r="F206">
            <v>151602.13002000001</v>
          </cell>
        </row>
        <row r="212">
          <cell r="E212">
            <v>11546481.88123</v>
          </cell>
          <cell r="F212">
            <v>2085251.0582599998</v>
          </cell>
        </row>
        <row r="213">
          <cell r="E213">
            <v>11527326.21123</v>
          </cell>
          <cell r="F213">
            <v>2247116.6961099999</v>
          </cell>
        </row>
        <row r="332">
          <cell r="E332">
            <v>0</v>
          </cell>
          <cell r="F332">
            <v>0</v>
          </cell>
        </row>
        <row r="335">
          <cell r="E335">
            <v>19155.669999999998</v>
          </cell>
          <cell r="F335">
            <v>0</v>
          </cell>
        </row>
        <row r="337">
          <cell r="E337">
            <v>0</v>
          </cell>
          <cell r="F337">
            <v>3818.7662100000002</v>
          </cell>
        </row>
        <row r="343">
          <cell r="E343">
            <v>0</v>
          </cell>
          <cell r="F343">
            <v>-165684.40406</v>
          </cell>
        </row>
        <row r="362">
          <cell r="E362">
            <v>26118026.23443</v>
          </cell>
          <cell r="F362">
            <v>5107827.8506100001</v>
          </cell>
        </row>
        <row r="365">
          <cell r="E365">
            <v>2483010.6125399997</v>
          </cell>
          <cell r="F365">
            <v>625462.99167000002</v>
          </cell>
        </row>
        <row r="398">
          <cell r="E398">
            <v>2585.5600000000004</v>
          </cell>
          <cell r="F398">
            <v>660.75431000000003</v>
          </cell>
        </row>
        <row r="402">
          <cell r="E402">
            <v>64119.670000000006</v>
          </cell>
          <cell r="F402">
            <v>10034.180900000001</v>
          </cell>
        </row>
        <row r="409">
          <cell r="E409">
            <v>887835.60300999985</v>
          </cell>
          <cell r="F409">
            <v>220344.32758000001</v>
          </cell>
        </row>
        <row r="421">
          <cell r="E421">
            <v>187.8997</v>
          </cell>
          <cell r="F421">
            <v>0</v>
          </cell>
        </row>
        <row r="424">
          <cell r="E424">
            <v>186456.31000000003</v>
          </cell>
          <cell r="F424">
            <v>33594.07488</v>
          </cell>
        </row>
        <row r="433">
          <cell r="E433">
            <v>7330.6100000000006</v>
          </cell>
          <cell r="F433">
            <v>1736.4994999999999</v>
          </cell>
        </row>
        <row r="440">
          <cell r="E440">
            <v>96129.82346</v>
          </cell>
          <cell r="F440">
            <v>0</v>
          </cell>
        </row>
        <row r="442">
          <cell r="E442">
            <v>1238365.13637</v>
          </cell>
          <cell r="F442">
            <v>359093.15450000006</v>
          </cell>
        </row>
        <row r="465">
          <cell r="E465">
            <v>74513.929999999993</v>
          </cell>
          <cell r="F465">
            <v>19843.972009999998</v>
          </cell>
        </row>
        <row r="475">
          <cell r="E475">
            <v>74513.929999999993</v>
          </cell>
          <cell r="F475">
            <v>19843.972009999998</v>
          </cell>
        </row>
        <row r="482">
          <cell r="E482">
            <v>3986144.4541600002</v>
          </cell>
          <cell r="F482">
            <v>655295.85834000004</v>
          </cell>
        </row>
        <row r="536">
          <cell r="E536">
            <v>523349.51</v>
          </cell>
          <cell r="F536">
            <v>100154.03677000001</v>
          </cell>
        </row>
        <row r="544">
          <cell r="E544">
            <v>3337069.6541599999</v>
          </cell>
          <cell r="F544">
            <v>539692.38387000002</v>
          </cell>
        </row>
        <row r="550">
          <cell r="E550">
            <v>125725.29</v>
          </cell>
          <cell r="F550">
            <v>15449.4377</v>
          </cell>
        </row>
        <row r="562">
          <cell r="E562">
            <v>3604161.0760000004</v>
          </cell>
          <cell r="F562">
            <v>512501.64872</v>
          </cell>
        </row>
        <row r="598">
          <cell r="E598">
            <v>1177620.91716</v>
          </cell>
          <cell r="F598">
            <v>85824.13</v>
          </cell>
        </row>
        <row r="605">
          <cell r="E605">
            <v>1012642.66547</v>
          </cell>
          <cell r="F605">
            <v>4814.09411</v>
          </cell>
        </row>
        <row r="610">
          <cell r="E610">
            <v>482172.18417999998</v>
          </cell>
          <cell r="F610">
            <v>139872.64695999998</v>
          </cell>
        </row>
        <row r="614">
          <cell r="E614">
            <v>0</v>
          </cell>
          <cell r="F614">
            <v>0</v>
          </cell>
        </row>
        <row r="617">
          <cell r="E617">
            <v>931725.30918999994</v>
          </cell>
          <cell r="F617">
            <v>281990.77765</v>
          </cell>
        </row>
        <row r="634">
          <cell r="E634">
            <v>29699.185109999999</v>
          </cell>
          <cell r="F634">
            <v>7114.8938099999996</v>
          </cell>
        </row>
        <row r="641">
          <cell r="E641">
            <v>3700</v>
          </cell>
          <cell r="F641">
            <v>0</v>
          </cell>
        </row>
        <row r="644">
          <cell r="E644">
            <v>25999.185109999999</v>
          </cell>
          <cell r="F644">
            <v>7114.8938099999996</v>
          </cell>
        </row>
        <row r="646">
          <cell r="E646">
            <v>13184596.007949999</v>
          </cell>
          <cell r="F646">
            <v>2595622.28865</v>
          </cell>
        </row>
        <row r="686">
          <cell r="E686">
            <v>5345533.8532600002</v>
          </cell>
          <cell r="F686">
            <v>1035812.9354</v>
          </cell>
        </row>
        <row r="697">
          <cell r="E697">
            <v>6908084.3791000005</v>
          </cell>
          <cell r="F697">
            <v>1365029.50269</v>
          </cell>
        </row>
        <row r="709">
          <cell r="E709">
            <v>372937.88221000001</v>
          </cell>
          <cell r="F709">
            <v>67704.479340000005</v>
          </cell>
        </row>
        <row r="728">
          <cell r="E728">
            <v>558039.89338000002</v>
          </cell>
          <cell r="F728">
            <v>127075.37122</v>
          </cell>
        </row>
        <row r="744">
          <cell r="E744">
            <v>667195.06799999997</v>
          </cell>
          <cell r="F744">
            <v>162045.44258</v>
          </cell>
        </row>
        <row r="784">
          <cell r="E784">
            <v>602633.13800000004</v>
          </cell>
          <cell r="F784">
            <v>146373.04316</v>
          </cell>
        </row>
        <row r="792">
          <cell r="E792">
            <v>18876.43</v>
          </cell>
          <cell r="F792">
            <v>4802.0884999999998</v>
          </cell>
        </row>
        <row r="795">
          <cell r="E795">
            <v>45685.499999999993</v>
          </cell>
          <cell r="F795">
            <v>10870.31092</v>
          </cell>
        </row>
        <row r="806">
          <cell r="E806">
            <v>0</v>
          </cell>
          <cell r="F806">
            <v>0</v>
          </cell>
        </row>
        <row r="827">
          <cell r="E827">
            <v>0</v>
          </cell>
          <cell r="F827">
            <v>0</v>
          </cell>
        </row>
        <row r="926">
          <cell r="E926">
            <v>1905445.612</v>
          </cell>
          <cell r="F926">
            <v>376583.22863999993</v>
          </cell>
        </row>
        <row r="970">
          <cell r="E970">
            <v>25300</v>
          </cell>
          <cell r="F970">
            <v>6468.9920099999999</v>
          </cell>
        </row>
        <row r="973">
          <cell r="E973">
            <v>624733.30000000005</v>
          </cell>
          <cell r="F973">
            <v>146814.31430999999</v>
          </cell>
        </row>
        <row r="976">
          <cell r="E976">
            <v>686197.44200000004</v>
          </cell>
          <cell r="F976">
            <v>94384.410559999989</v>
          </cell>
        </row>
        <row r="989">
          <cell r="E989">
            <v>126074.9</v>
          </cell>
          <cell r="F989">
            <v>29235.810979999998</v>
          </cell>
        </row>
        <row r="993">
          <cell r="E993">
            <v>443139.97000000003</v>
          </cell>
          <cell r="F993">
            <v>99679.700779999999</v>
          </cell>
        </row>
        <row r="1003">
          <cell r="E1003">
            <v>352452.85521000007</v>
          </cell>
          <cell r="F1003">
            <v>148269.27068000002</v>
          </cell>
        </row>
        <row r="1050">
          <cell r="E1050">
            <v>320329.81521000003</v>
          </cell>
          <cell r="F1050">
            <v>141226.39363999999</v>
          </cell>
        </row>
        <row r="1058">
          <cell r="E1058">
            <v>32123.039999999997</v>
          </cell>
          <cell r="F1058">
            <v>7042.8770400000003</v>
          </cell>
        </row>
        <row r="1067">
          <cell r="E1067">
            <v>1421088.3</v>
          </cell>
          <cell r="F1067">
            <v>285070.87196000002</v>
          </cell>
        </row>
        <row r="1070">
          <cell r="E1070">
            <v>1421088.3</v>
          </cell>
          <cell r="F1070">
            <v>285070.87196000002</v>
          </cell>
        </row>
        <row r="1074">
          <cell r="E1074">
            <v>27708307.10097</v>
          </cell>
          <cell r="F1074">
            <v>5387810.4670600006</v>
          </cell>
        </row>
        <row r="1080">
          <cell r="E1080">
            <v>0</v>
          </cell>
          <cell r="F1080">
            <v>0</v>
          </cell>
        </row>
        <row r="1081">
          <cell r="E1081">
            <v>0</v>
          </cell>
          <cell r="F1081">
            <v>0</v>
          </cell>
        </row>
        <row r="1084">
          <cell r="E1084">
            <v>1644786.02</v>
          </cell>
          <cell r="F1084">
            <v>1021427</v>
          </cell>
        </row>
        <row r="1085">
          <cell r="E1085">
            <v>-1763386.54</v>
          </cell>
          <cell r="F1085">
            <v>-421427.52124999999</v>
          </cell>
        </row>
        <row r="1087">
          <cell r="F1087">
            <v>245000</v>
          </cell>
        </row>
        <row r="1088">
          <cell r="E1088">
            <v>7250274.8799999999</v>
          </cell>
          <cell r="F1088">
            <v>1042790.13</v>
          </cell>
        </row>
        <row r="1089">
          <cell r="E1089">
            <v>-5722790.1299999999</v>
          </cell>
          <cell r="F1089">
            <v>-797790.13</v>
          </cell>
        </row>
        <row r="1090">
          <cell r="E1090">
            <v>46961.288820000002</v>
          </cell>
        </row>
        <row r="1091">
          <cell r="E1091">
            <v>46961.288820000002</v>
          </cell>
        </row>
        <row r="1092">
          <cell r="E1092">
            <v>46937</v>
          </cell>
          <cell r="F1092">
            <v>0</v>
          </cell>
        </row>
        <row r="1094">
          <cell r="E1094">
            <v>24.288820000000001</v>
          </cell>
          <cell r="F1094">
            <v>24.288820000000001</v>
          </cell>
        </row>
        <row r="1095">
          <cell r="E1095">
            <v>0</v>
          </cell>
          <cell r="F1095">
            <v>0</v>
          </cell>
        </row>
        <row r="1099">
          <cell r="E1099">
            <v>-35060048.423249997</v>
          </cell>
          <cell r="F1099">
            <v>-7252048.8644700004</v>
          </cell>
        </row>
        <row r="1100">
          <cell r="E1100">
            <v>-35194483.770970002</v>
          </cell>
          <cell r="F1100">
            <v>-6687007.7133499999</v>
          </cell>
        </row>
      </sheetData>
      <sheetData sheetId="1"/>
      <sheetData sheetId="2">
        <row r="21">
          <cell r="D21">
            <v>601331.5</v>
          </cell>
          <cell r="E21">
            <v>122676.83189</v>
          </cell>
        </row>
        <row r="29">
          <cell r="D29">
            <v>46701.95</v>
          </cell>
          <cell r="E29">
            <v>15593.22071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0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86" t="s">
        <v>0</v>
      </c>
      <c r="C2" s="87"/>
      <c r="D2" s="87"/>
      <c r="E2" s="87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 x14ac:dyDescent="0.25">
      <c r="B3" s="7"/>
      <c r="C3" s="6"/>
      <c r="D3" s="8"/>
      <c r="E3" s="9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.75" x14ac:dyDescent="0.25">
      <c r="B4" s="7"/>
      <c r="C4" s="6"/>
      <c r="D4" s="8"/>
      <c r="E4" s="9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8.25" x14ac:dyDescent="0.2">
      <c r="A5" s="10"/>
      <c r="B5" s="11" t="s">
        <v>2</v>
      </c>
      <c r="C5" s="12" t="s">
        <v>3</v>
      </c>
      <c r="D5" s="13" t="s">
        <v>4</v>
      </c>
      <c r="E5" s="12" t="s">
        <v>5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0"/>
      <c r="B6" s="15" t="s">
        <v>6</v>
      </c>
      <c r="C6" s="16">
        <f>C7+C11+C15+C18+C19+C20+C21+C22+C23+C24+C25+C26+C10</f>
        <v>14571544.353199998</v>
      </c>
      <c r="D6" s="17">
        <f>D7+D11+D15+D18+D19+D20+D21+D22+D23+D24+D25+D26+D10</f>
        <v>3022576.7923500002</v>
      </c>
      <c r="E6" s="18">
        <f>D6/C6</f>
        <v>0.20743009245181512</v>
      </c>
      <c r="F6" s="19"/>
      <c r="G6" s="19"/>
      <c r="H6" s="6"/>
      <c r="I6" s="6"/>
      <c r="J6" s="6"/>
      <c r="K6" s="6"/>
      <c r="L6" s="6"/>
      <c r="M6" s="6"/>
      <c r="N6" s="6"/>
      <c r="O6" s="6"/>
    </row>
    <row r="7" spans="1:15" ht="15.75" x14ac:dyDescent="0.25">
      <c r="A7" s="10"/>
      <c r="B7" s="15" t="s">
        <v>7</v>
      </c>
      <c r="C7" s="20">
        <f>C8+C9</f>
        <v>7500954.6100000003</v>
      </c>
      <c r="D7" s="21">
        <f>D8+D9</f>
        <v>1423422.362</v>
      </c>
      <c r="E7" s="22">
        <f>D7/C7</f>
        <v>0.18976549466148548</v>
      </c>
      <c r="F7" s="19"/>
      <c r="G7" s="19"/>
      <c r="H7" s="6"/>
      <c r="I7" s="6"/>
      <c r="J7" s="6"/>
      <c r="K7" s="6"/>
      <c r="L7" s="6"/>
      <c r="M7" s="6"/>
      <c r="N7" s="6"/>
      <c r="O7" s="6"/>
    </row>
    <row r="8" spans="1:15" ht="15.75" x14ac:dyDescent="0.25">
      <c r="A8" s="10"/>
      <c r="B8" s="23" t="s">
        <v>8</v>
      </c>
      <c r="C8" s="24">
        <f>[1]Расшир!E9</f>
        <v>620220</v>
      </c>
      <c r="D8" s="25">
        <f>[1]Расшир!F9</f>
        <v>59039.530220000001</v>
      </c>
      <c r="E8" s="22">
        <f>D8/C8</f>
        <v>9.5191271194092417E-2</v>
      </c>
      <c r="F8" s="19"/>
      <c r="G8" s="19"/>
      <c r="H8" s="6"/>
      <c r="I8" s="6"/>
      <c r="J8" s="6"/>
      <c r="K8" s="6"/>
      <c r="L8" s="6"/>
      <c r="M8" s="6"/>
      <c r="N8" s="6"/>
      <c r="O8" s="6"/>
    </row>
    <row r="9" spans="1:15" ht="15.75" x14ac:dyDescent="0.25">
      <c r="A9" s="10"/>
      <c r="B9" s="23" t="s">
        <v>9</v>
      </c>
      <c r="C9" s="24">
        <f>[1]Расшир!E13</f>
        <v>6880734.6100000003</v>
      </c>
      <c r="D9" s="25">
        <f>[1]Расшир!F13</f>
        <v>1364382.8317799999</v>
      </c>
      <c r="E9" s="26">
        <f>D9/C9</f>
        <v>0.19829028571994289</v>
      </c>
      <c r="F9" s="19"/>
      <c r="G9" s="19"/>
      <c r="H9" s="6"/>
      <c r="I9" s="6"/>
      <c r="J9" s="6"/>
      <c r="K9" s="6"/>
      <c r="L9" s="6"/>
      <c r="M9" s="6"/>
      <c r="N9" s="6"/>
      <c r="O9" s="6"/>
    </row>
    <row r="10" spans="1:15" ht="28.5" customHeight="1" x14ac:dyDescent="0.25">
      <c r="A10" s="10"/>
      <c r="B10" s="27" t="s">
        <v>10</v>
      </c>
      <c r="C10" s="28">
        <f>[1]экономика!D21</f>
        <v>601331.5</v>
      </c>
      <c r="D10" s="21">
        <f>[1]экономика!E21</f>
        <v>122676.83189</v>
      </c>
      <c r="E10" s="29">
        <f t="shared" ref="E10:E86" si="0">D10/C10</f>
        <v>0.20400865727140521</v>
      </c>
      <c r="F10" s="19"/>
      <c r="G10" s="19"/>
      <c r="H10" s="6"/>
      <c r="I10" s="6"/>
      <c r="J10" s="6"/>
      <c r="K10" s="6"/>
      <c r="L10" s="6"/>
      <c r="M10" s="6"/>
      <c r="N10" s="6"/>
      <c r="O10" s="6"/>
    </row>
    <row r="11" spans="1:15" ht="15.75" x14ac:dyDescent="0.25">
      <c r="A11" s="10"/>
      <c r="B11" s="15" t="s">
        <v>11</v>
      </c>
      <c r="C11" s="20">
        <f>C12+C13+C14</f>
        <v>1124228.8800000001</v>
      </c>
      <c r="D11" s="20">
        <f>D12+D13+D14</f>
        <v>269227.69331</v>
      </c>
      <c r="E11" s="22">
        <f t="shared" si="0"/>
        <v>0.23947765272672944</v>
      </c>
      <c r="F11" s="19"/>
      <c r="G11" s="19"/>
      <c r="H11" s="6"/>
      <c r="I11" s="6"/>
      <c r="J11" s="6"/>
      <c r="K11" s="6"/>
      <c r="L11" s="6"/>
      <c r="M11" s="6"/>
      <c r="N11" s="6"/>
      <c r="O11" s="6"/>
    </row>
    <row r="12" spans="1:15" ht="39.75" customHeight="1" x14ac:dyDescent="0.25">
      <c r="A12" s="10"/>
      <c r="B12" s="30" t="s">
        <v>12</v>
      </c>
      <c r="C12" s="24">
        <f>[1]Расшир!E32</f>
        <v>1076877.1200000001</v>
      </c>
      <c r="D12" s="24">
        <f>[1]Расшир!F32</f>
        <v>252999.96984999999</v>
      </c>
      <c r="E12" s="26">
        <f t="shared" si="0"/>
        <v>0.23493856926777307</v>
      </c>
      <c r="F12" s="19"/>
      <c r="G12" s="19"/>
      <c r="H12" s="6"/>
      <c r="I12" s="6"/>
      <c r="J12" s="6"/>
      <c r="K12" s="6"/>
      <c r="L12" s="6"/>
      <c r="M12" s="6"/>
      <c r="N12" s="6"/>
      <c r="O12" s="6"/>
    </row>
    <row r="13" spans="1:15" ht="15.75" x14ac:dyDescent="0.25">
      <c r="A13" s="10"/>
      <c r="B13" s="23" t="s">
        <v>13</v>
      </c>
      <c r="C13" s="24">
        <f>[1]Расшир!E35</f>
        <v>649.80999999999995</v>
      </c>
      <c r="D13" s="24">
        <f>[1]Расшир!F35</f>
        <v>634.50274999999999</v>
      </c>
      <c r="E13" s="26">
        <f t="shared" si="0"/>
        <v>0.97644349886890025</v>
      </c>
      <c r="F13" s="19"/>
      <c r="G13" s="19"/>
      <c r="H13" s="6"/>
      <c r="I13" s="6"/>
      <c r="J13" s="6"/>
      <c r="K13" s="6"/>
      <c r="L13" s="6"/>
      <c r="M13" s="6"/>
      <c r="N13" s="6"/>
      <c r="O13" s="6"/>
    </row>
    <row r="14" spans="1:15" ht="51" customHeight="1" x14ac:dyDescent="0.25">
      <c r="A14" s="10"/>
      <c r="B14" s="31" t="s">
        <v>14</v>
      </c>
      <c r="C14" s="24">
        <f>[1]экономика!D29</f>
        <v>46701.95</v>
      </c>
      <c r="D14" s="24">
        <f>[1]экономика!E29</f>
        <v>15593.22071</v>
      </c>
      <c r="E14" s="22">
        <f t="shared" si="0"/>
        <v>0.33388800060811169</v>
      </c>
      <c r="F14" s="19"/>
      <c r="G14" s="19"/>
      <c r="H14" s="6"/>
      <c r="I14" s="6"/>
      <c r="J14" s="6"/>
      <c r="K14" s="6"/>
      <c r="L14" s="6"/>
      <c r="M14" s="6"/>
      <c r="N14" s="6"/>
      <c r="O14" s="6"/>
    </row>
    <row r="15" spans="1:15" ht="15.75" x14ac:dyDescent="0.25">
      <c r="A15" s="10"/>
      <c r="B15" s="15" t="s">
        <v>15</v>
      </c>
      <c r="C15" s="20">
        <f>C16+C17</f>
        <v>1271495.8599999999</v>
      </c>
      <c r="D15" s="20">
        <f>D16+D17</f>
        <v>233716.31193999999</v>
      </c>
      <c r="E15" s="22">
        <f t="shared" si="0"/>
        <v>0.18381209038305482</v>
      </c>
      <c r="F15" s="19"/>
      <c r="G15" s="19"/>
      <c r="H15" s="6"/>
      <c r="I15" s="6"/>
      <c r="J15" s="6"/>
      <c r="K15" s="6"/>
      <c r="L15" s="6"/>
      <c r="M15" s="6"/>
      <c r="N15" s="6"/>
      <c r="O15" s="6"/>
    </row>
    <row r="16" spans="1:15" ht="15.75" x14ac:dyDescent="0.25">
      <c r="A16" s="10"/>
      <c r="B16" s="23" t="s">
        <v>16</v>
      </c>
      <c r="C16" s="24">
        <f>[1]Расшир!E41</f>
        <v>278016.89</v>
      </c>
      <c r="D16" s="24">
        <f>[1]Расшир!F41</f>
        <v>11079.71326</v>
      </c>
      <c r="E16" s="26">
        <f>D16/C16</f>
        <v>3.9852662404791309E-2</v>
      </c>
      <c r="F16" s="19"/>
      <c r="G16" s="19"/>
      <c r="H16" s="6"/>
      <c r="I16" s="6"/>
      <c r="J16" s="6"/>
      <c r="K16" s="6"/>
      <c r="L16" s="6"/>
      <c r="M16" s="6"/>
      <c r="N16" s="6"/>
      <c r="O16" s="6"/>
    </row>
    <row r="17" spans="1:15" ht="15.75" x14ac:dyDescent="0.25">
      <c r="A17" s="10"/>
      <c r="B17" s="23" t="s">
        <v>17</v>
      </c>
      <c r="C17" s="24">
        <f>[1]Расшир!E42</f>
        <v>993478.97</v>
      </c>
      <c r="D17" s="24">
        <f>[1]Расшир!F42</f>
        <v>222636.59868</v>
      </c>
      <c r="E17" s="26">
        <f t="shared" si="0"/>
        <v>0.22409794812264622</v>
      </c>
      <c r="F17" s="19"/>
      <c r="G17" s="19"/>
      <c r="H17" s="6"/>
      <c r="I17" s="6"/>
      <c r="J17" s="6"/>
      <c r="K17" s="6"/>
      <c r="L17" s="6"/>
      <c r="M17" s="6"/>
      <c r="N17" s="6"/>
      <c r="O17" s="6"/>
    </row>
    <row r="18" spans="1:15" ht="15.75" x14ac:dyDescent="0.25">
      <c r="A18" s="10"/>
      <c r="B18" s="15" t="s">
        <v>18</v>
      </c>
      <c r="C18" s="20">
        <f>[1]Расшир!E51</f>
        <v>287194.27999999997</v>
      </c>
      <c r="D18" s="20">
        <f>[1]Расшир!F51</f>
        <v>57272.08077</v>
      </c>
      <c r="E18" s="22">
        <f t="shared" si="0"/>
        <v>0.19941929473665007</v>
      </c>
      <c r="F18" s="19"/>
      <c r="G18" s="19"/>
      <c r="H18" s="6"/>
      <c r="I18" s="6"/>
      <c r="J18" s="6"/>
      <c r="K18" s="6"/>
      <c r="L18" s="6"/>
      <c r="M18" s="6"/>
      <c r="N18" s="6"/>
      <c r="O18" s="6"/>
    </row>
    <row r="19" spans="1:15" ht="36" customHeight="1" x14ac:dyDescent="0.25">
      <c r="A19" s="10"/>
      <c r="B19" s="32" t="s">
        <v>19</v>
      </c>
      <c r="C19" s="20">
        <f>[1]Расшир!E59</f>
        <v>104.52</v>
      </c>
      <c r="D19" s="20">
        <f>[1]Расшир!F59</f>
        <v>-65.618930000000006</v>
      </c>
      <c r="E19" s="22" t="s">
        <v>20</v>
      </c>
      <c r="F19" s="19"/>
      <c r="G19" s="19"/>
      <c r="H19" s="6"/>
      <c r="I19" s="6"/>
      <c r="J19" s="6"/>
      <c r="K19" s="6"/>
      <c r="L19" s="6"/>
      <c r="M19" s="6"/>
      <c r="N19" s="6"/>
      <c r="O19" s="6"/>
    </row>
    <row r="20" spans="1:15" ht="35.25" customHeight="1" x14ac:dyDescent="0.25">
      <c r="A20" s="10"/>
      <c r="B20" s="32" t="s">
        <v>21</v>
      </c>
      <c r="C20" s="20">
        <f>[1]Расшир!E76</f>
        <v>2585797.79</v>
      </c>
      <c r="D20" s="20">
        <f>[1]Расшир!F76</f>
        <v>372436.31744999997</v>
      </c>
      <c r="E20" s="22">
        <f t="shared" si="0"/>
        <v>0.14403149344868144</v>
      </c>
      <c r="F20" s="19"/>
      <c r="G20" s="19"/>
      <c r="H20" s="6"/>
      <c r="I20" s="6"/>
      <c r="J20" s="6"/>
      <c r="K20" s="6"/>
      <c r="L20" s="6"/>
      <c r="M20" s="6"/>
      <c r="N20" s="6"/>
      <c r="O20" s="6"/>
    </row>
    <row r="21" spans="1:15" ht="22.5" customHeight="1" x14ac:dyDescent="0.25">
      <c r="A21" s="10"/>
      <c r="B21" s="32" t="s">
        <v>22</v>
      </c>
      <c r="C21" s="20">
        <f>[1]Расшир!E106</f>
        <v>21148.920000000002</v>
      </c>
      <c r="D21" s="20">
        <f>[1]Расшир!F106</f>
        <v>24347.558850000001</v>
      </c>
      <c r="E21" s="22">
        <f t="shared" si="0"/>
        <v>1.1512436025101991</v>
      </c>
      <c r="F21" s="19"/>
      <c r="G21" s="19"/>
      <c r="H21" s="6"/>
      <c r="I21" s="6"/>
      <c r="J21" s="6"/>
      <c r="K21" s="6"/>
      <c r="L21" s="6"/>
      <c r="M21" s="6"/>
      <c r="N21" s="6"/>
      <c r="O21" s="6"/>
    </row>
    <row r="22" spans="1:15" ht="35.25" customHeight="1" x14ac:dyDescent="0.25">
      <c r="A22" s="10"/>
      <c r="B22" s="32" t="s">
        <v>23</v>
      </c>
      <c r="C22" s="20">
        <f>[1]Расшир!E114</f>
        <v>22421.86</v>
      </c>
      <c r="D22" s="20">
        <f>[1]Расшир!F114</f>
        <v>3959.0138299999999</v>
      </c>
      <c r="E22" s="22">
        <f t="shared" si="0"/>
        <v>0.17656937604641185</v>
      </c>
      <c r="F22" s="19"/>
      <c r="G22" s="19"/>
      <c r="H22" s="6"/>
      <c r="I22" s="6"/>
      <c r="J22" s="6"/>
      <c r="K22" s="6"/>
      <c r="L22" s="6"/>
      <c r="M22" s="6"/>
      <c r="N22" s="6"/>
      <c r="O22" s="6"/>
    </row>
    <row r="23" spans="1:15" ht="36" customHeight="1" x14ac:dyDescent="0.25">
      <c r="A23" s="10"/>
      <c r="B23" s="32" t="s">
        <v>24</v>
      </c>
      <c r="C23" s="20">
        <f>[1]Расшир!E128</f>
        <v>949244.97</v>
      </c>
      <c r="D23" s="20">
        <f>[1]Расшир!F128</f>
        <v>297639.34812999994</v>
      </c>
      <c r="E23" s="22">
        <f t="shared" si="0"/>
        <v>0.31355377962129199</v>
      </c>
      <c r="F23" s="19"/>
      <c r="G23" s="19"/>
      <c r="H23" s="6"/>
      <c r="I23" s="6"/>
      <c r="J23" s="6"/>
      <c r="K23" s="6"/>
      <c r="L23" s="6"/>
      <c r="M23" s="6"/>
      <c r="N23" s="6"/>
      <c r="O23" s="6"/>
    </row>
    <row r="24" spans="1:15" ht="15.75" customHeight="1" x14ac:dyDescent="0.25">
      <c r="A24" s="10"/>
      <c r="B24" s="15" t="s">
        <v>25</v>
      </c>
      <c r="C24" s="20">
        <f>[1]Расшир!E149</f>
        <v>53.83</v>
      </c>
      <c r="D24" s="20">
        <f>[1]Расшир!F149</f>
        <v>55.75</v>
      </c>
      <c r="E24" s="22">
        <f t="shared" si="0"/>
        <v>1.0356678432101059</v>
      </c>
      <c r="F24" s="19"/>
      <c r="G24" s="19"/>
      <c r="H24" s="6"/>
      <c r="I24" s="6"/>
      <c r="J24" s="6"/>
      <c r="K24" s="6"/>
      <c r="L24" s="6"/>
      <c r="M24" s="6"/>
      <c r="N24" s="6"/>
      <c r="O24" s="6"/>
    </row>
    <row r="25" spans="1:15" ht="15.75" x14ac:dyDescent="0.25">
      <c r="A25" s="10"/>
      <c r="B25" s="15" t="s">
        <v>26</v>
      </c>
      <c r="C25" s="20">
        <f>[1]Расшир!E154</f>
        <v>207567.33320000002</v>
      </c>
      <c r="D25" s="20">
        <f>[1]Расшир!F154</f>
        <v>66287.013089999993</v>
      </c>
      <c r="E25" s="22">
        <f t="shared" si="0"/>
        <v>0.31935185594030646</v>
      </c>
      <c r="F25" s="19"/>
      <c r="G25" s="19"/>
      <c r="H25" s="6"/>
      <c r="I25" s="6"/>
      <c r="J25" s="6"/>
      <c r="K25" s="6"/>
      <c r="L25" s="6"/>
      <c r="M25" s="6"/>
      <c r="N25" s="6"/>
      <c r="O25" s="6"/>
    </row>
    <row r="26" spans="1:15" ht="24" customHeight="1" x14ac:dyDescent="0.25">
      <c r="A26" s="10"/>
      <c r="B26" s="33" t="s">
        <v>27</v>
      </c>
      <c r="C26" s="20">
        <f>[1]Расшир!E206</f>
        <v>0</v>
      </c>
      <c r="D26" s="20">
        <f>[1]Расшир!F206</f>
        <v>151602.13002000001</v>
      </c>
      <c r="E26" s="22" t="s">
        <v>20</v>
      </c>
      <c r="F26" s="19"/>
      <c r="G26" s="19"/>
      <c r="H26" s="6"/>
      <c r="I26" s="6"/>
      <c r="J26" s="6"/>
      <c r="K26" s="6"/>
      <c r="L26" s="6"/>
      <c r="M26" s="6"/>
      <c r="N26" s="6"/>
      <c r="O26" s="6"/>
    </row>
    <row r="27" spans="1:15" ht="15.75" x14ac:dyDescent="0.25">
      <c r="A27" s="10"/>
      <c r="B27" s="15" t="s">
        <v>28</v>
      </c>
      <c r="C27" s="20">
        <f>[1]Расшир!E212</f>
        <v>11546481.88123</v>
      </c>
      <c r="D27" s="20">
        <f>[1]Расшир!F212</f>
        <v>2085251.0582599998</v>
      </c>
      <c r="E27" s="22">
        <f t="shared" si="0"/>
        <v>0.18059622660039773</v>
      </c>
      <c r="F27" s="19"/>
      <c r="G27" s="19"/>
      <c r="H27" s="6"/>
      <c r="I27" s="6"/>
      <c r="J27" s="6"/>
      <c r="K27" s="6"/>
      <c r="L27" s="6"/>
      <c r="M27" s="6"/>
      <c r="N27" s="6"/>
      <c r="O27" s="6"/>
    </row>
    <row r="28" spans="1:15" ht="43.5" customHeight="1" x14ac:dyDescent="0.25">
      <c r="A28" s="10"/>
      <c r="B28" s="33" t="s">
        <v>29</v>
      </c>
      <c r="C28" s="20">
        <f>[1]Расшир!E213</f>
        <v>11527326.21123</v>
      </c>
      <c r="D28" s="20">
        <f>[1]Расшир!F213</f>
        <v>2247116.6961099999</v>
      </c>
      <c r="E28" s="22">
        <f t="shared" si="0"/>
        <v>0.19493824109192323</v>
      </c>
      <c r="F28" s="19"/>
      <c r="G28" s="19"/>
      <c r="H28" s="6"/>
      <c r="I28" s="6"/>
      <c r="J28" s="6"/>
      <c r="K28" s="6"/>
      <c r="L28" s="6"/>
      <c r="M28" s="6"/>
      <c r="N28" s="6"/>
      <c r="O28" s="6"/>
    </row>
    <row r="29" spans="1:15" ht="44.25" customHeight="1" x14ac:dyDescent="0.25">
      <c r="A29" s="10"/>
      <c r="B29" s="33" t="s">
        <v>30</v>
      </c>
      <c r="C29" s="20">
        <f>[1]Расшир!E332</f>
        <v>0</v>
      </c>
      <c r="D29" s="20">
        <f>[1]Расшир!F332</f>
        <v>0</v>
      </c>
      <c r="E29" s="22">
        <v>0</v>
      </c>
      <c r="F29" s="19"/>
      <c r="G29" s="19"/>
      <c r="H29" s="6"/>
      <c r="I29" s="6"/>
      <c r="J29" s="6"/>
      <c r="K29" s="6"/>
      <c r="L29" s="6"/>
      <c r="M29" s="6"/>
      <c r="N29" s="6"/>
      <c r="O29" s="6"/>
    </row>
    <row r="30" spans="1:15" ht="24.75" hidden="1" customHeight="1" x14ac:dyDescent="0.25">
      <c r="A30" s="10"/>
      <c r="B30" s="34" t="s">
        <v>31</v>
      </c>
      <c r="C30" s="20">
        <v>0</v>
      </c>
      <c r="D30" s="20">
        <v>0</v>
      </c>
      <c r="E30" s="22">
        <v>0</v>
      </c>
      <c r="F30" s="19"/>
      <c r="G30" s="19"/>
      <c r="H30" s="6"/>
      <c r="I30" s="6"/>
      <c r="J30" s="6"/>
      <c r="K30" s="6"/>
      <c r="L30" s="6"/>
      <c r="M30" s="6"/>
      <c r="N30" s="6"/>
      <c r="O30" s="6"/>
    </row>
    <row r="31" spans="1:15" ht="33.75" customHeight="1" x14ac:dyDescent="0.25">
      <c r="A31" s="10"/>
      <c r="B31" s="33" t="s">
        <v>32</v>
      </c>
      <c r="C31" s="20">
        <f>[1]Расшир!E343</f>
        <v>0</v>
      </c>
      <c r="D31" s="20">
        <f>[1]Расшир!F343</f>
        <v>-165684.40406</v>
      </c>
      <c r="E31" s="22" t="s">
        <v>20</v>
      </c>
      <c r="F31" s="19"/>
      <c r="G31" s="19"/>
      <c r="H31" s="6"/>
      <c r="I31" s="6"/>
      <c r="J31" s="6"/>
      <c r="K31" s="6"/>
      <c r="L31" s="6"/>
      <c r="M31" s="6"/>
      <c r="N31" s="6"/>
      <c r="O31" s="6"/>
    </row>
    <row r="32" spans="1:15" ht="24.75" customHeight="1" x14ac:dyDescent="0.25">
      <c r="A32" s="10"/>
      <c r="B32" s="33" t="s">
        <v>33</v>
      </c>
      <c r="C32" s="28">
        <f>[1]Расшир!E335</f>
        <v>19155.669999999998</v>
      </c>
      <c r="D32" s="28">
        <f>[1]Расшир!F335</f>
        <v>0</v>
      </c>
      <c r="E32" s="22">
        <f t="shared" si="0"/>
        <v>0</v>
      </c>
      <c r="F32" s="19"/>
      <c r="G32" s="19"/>
      <c r="H32" s="6"/>
      <c r="I32" s="6"/>
      <c r="J32" s="6"/>
      <c r="K32" s="6"/>
      <c r="L32" s="6"/>
      <c r="M32" s="6"/>
      <c r="N32" s="6"/>
      <c r="O32" s="6"/>
    </row>
    <row r="33" spans="1:15" ht="50.25" customHeight="1" x14ac:dyDescent="0.25">
      <c r="A33" s="10"/>
      <c r="B33" s="35" t="s">
        <v>34</v>
      </c>
      <c r="C33" s="28">
        <f>[1]Расшир!E337</f>
        <v>0</v>
      </c>
      <c r="D33" s="28">
        <f>[1]Расшир!F337-0.01</f>
        <v>3818.75621</v>
      </c>
      <c r="E33" s="22" t="s">
        <v>20</v>
      </c>
      <c r="F33" s="19"/>
      <c r="G33" s="19"/>
      <c r="H33" s="6"/>
      <c r="I33" s="6"/>
      <c r="J33" s="6"/>
      <c r="K33" s="6"/>
      <c r="L33" s="6"/>
      <c r="M33" s="6"/>
      <c r="N33" s="6"/>
      <c r="O33" s="6"/>
    </row>
    <row r="34" spans="1:15" s="40" customFormat="1" ht="18.75" x14ac:dyDescent="0.3">
      <c r="A34" s="36"/>
      <c r="B34" s="37" t="s">
        <v>35</v>
      </c>
      <c r="C34" s="20">
        <f>[1]Расшир!E362</f>
        <v>26118026.23443</v>
      </c>
      <c r="D34" s="20">
        <f>[1]Расшир!F362</f>
        <v>5107827.8506100001</v>
      </c>
      <c r="E34" s="22">
        <f t="shared" si="0"/>
        <v>0.19556714603022426</v>
      </c>
      <c r="F34" s="38"/>
      <c r="G34" s="38"/>
      <c r="H34" s="39"/>
      <c r="I34" s="39"/>
      <c r="J34" s="39"/>
      <c r="K34" s="39"/>
      <c r="L34" s="39"/>
      <c r="M34" s="39"/>
      <c r="N34" s="39"/>
      <c r="O34" s="39"/>
    </row>
    <row r="35" spans="1:15" ht="15.75" hidden="1" x14ac:dyDescent="0.25">
      <c r="A35" s="10"/>
      <c r="B35" s="23"/>
      <c r="C35" s="41"/>
      <c r="D35" s="41"/>
      <c r="E35" s="78" t="e">
        <f t="shared" si="0"/>
        <v>#DIV/0!</v>
      </c>
      <c r="F35" s="19"/>
      <c r="G35" s="19"/>
      <c r="H35" s="6"/>
      <c r="I35" s="6"/>
      <c r="J35" s="6"/>
      <c r="K35" s="6"/>
      <c r="L35" s="6"/>
      <c r="M35" s="6"/>
      <c r="N35" s="6"/>
      <c r="O35" s="6"/>
    </row>
    <row r="36" spans="1:15" x14ac:dyDescent="0.2">
      <c r="A36" s="10"/>
      <c r="C36" s="42"/>
      <c r="D36" s="42"/>
      <c r="E36" s="79"/>
    </row>
    <row r="37" spans="1:15" ht="15.75" x14ac:dyDescent="0.25">
      <c r="A37" s="10"/>
      <c r="B37" s="15" t="s">
        <v>36</v>
      </c>
      <c r="C37" s="41"/>
      <c r="D37" s="41"/>
      <c r="E37" s="78"/>
      <c r="F37" s="19"/>
      <c r="G37" s="19"/>
      <c r="H37" s="6"/>
      <c r="I37" s="6"/>
      <c r="J37" s="6"/>
      <c r="K37" s="6"/>
      <c r="L37" s="6"/>
      <c r="M37" s="6"/>
      <c r="N37" s="6"/>
      <c r="O37" s="6"/>
    </row>
    <row r="38" spans="1:15" ht="15.75" x14ac:dyDescent="0.25">
      <c r="A38" s="43"/>
      <c r="B38" s="44"/>
      <c r="C38" s="45"/>
      <c r="D38" s="45"/>
      <c r="E38" s="80"/>
      <c r="F38" s="19"/>
      <c r="G38" s="19"/>
      <c r="H38" s="6"/>
      <c r="I38" s="6"/>
      <c r="J38" s="6"/>
      <c r="K38" s="6"/>
      <c r="L38" s="6"/>
      <c r="M38" s="6"/>
      <c r="N38" s="6"/>
      <c r="O38" s="6"/>
    </row>
    <row r="39" spans="1:15" ht="15.75" x14ac:dyDescent="0.25">
      <c r="A39" s="46" t="s">
        <v>37</v>
      </c>
      <c r="B39" s="47" t="s">
        <v>38</v>
      </c>
      <c r="C39" s="48">
        <f>[1]Расшир!E365</f>
        <v>2483010.6125399997</v>
      </c>
      <c r="D39" s="48">
        <f>[1]Расшир!F365</f>
        <v>625462.99167000002</v>
      </c>
      <c r="E39" s="81">
        <f t="shared" si="0"/>
        <v>0.25189702714568007</v>
      </c>
      <c r="F39" s="19"/>
      <c r="G39" s="19"/>
      <c r="H39" s="6"/>
      <c r="I39" s="6"/>
      <c r="J39" s="6"/>
      <c r="K39" s="6"/>
      <c r="L39" s="6"/>
      <c r="M39" s="6"/>
      <c r="N39" s="6"/>
      <c r="O39" s="6"/>
    </row>
    <row r="40" spans="1:15" ht="31.5" x14ac:dyDescent="0.25">
      <c r="A40" s="49" t="s">
        <v>39</v>
      </c>
      <c r="B40" s="50" t="s">
        <v>40</v>
      </c>
      <c r="C40" s="24">
        <f>[1]Расшир!E398</f>
        <v>2585.5600000000004</v>
      </c>
      <c r="D40" s="24">
        <f>[1]Расшир!F398</f>
        <v>660.75431000000003</v>
      </c>
      <c r="E40" s="82">
        <f t="shared" si="0"/>
        <v>0.25555558950478813</v>
      </c>
      <c r="F40" s="19"/>
      <c r="G40" s="19"/>
      <c r="H40" s="6"/>
      <c r="I40" s="6"/>
      <c r="J40" s="6"/>
      <c r="K40" s="6"/>
      <c r="L40" s="6"/>
      <c r="M40" s="6"/>
      <c r="N40" s="6"/>
      <c r="O40" s="6"/>
    </row>
    <row r="41" spans="1:15" ht="51" customHeight="1" x14ac:dyDescent="0.25">
      <c r="A41" s="49" t="s">
        <v>41</v>
      </c>
      <c r="B41" s="50" t="s">
        <v>42</v>
      </c>
      <c r="C41" s="24">
        <f>[1]Расшир!E402</f>
        <v>64119.670000000006</v>
      </c>
      <c r="D41" s="24">
        <f>[1]Расшир!F402</f>
        <v>10034.180900000001</v>
      </c>
      <c r="E41" s="82">
        <f t="shared" si="0"/>
        <v>0.1564914619803876</v>
      </c>
      <c r="F41" s="19"/>
      <c r="G41" s="19"/>
      <c r="H41" s="6"/>
      <c r="I41" s="6"/>
      <c r="J41" s="6"/>
      <c r="K41" s="6"/>
      <c r="L41" s="6"/>
      <c r="M41" s="6"/>
      <c r="N41" s="6"/>
      <c r="O41" s="6"/>
    </row>
    <row r="42" spans="1:15" ht="47.25" x14ac:dyDescent="0.25">
      <c r="A42" s="49" t="s">
        <v>43</v>
      </c>
      <c r="B42" s="50" t="s">
        <v>44</v>
      </c>
      <c r="C42" s="24">
        <f>[1]Расшир!E409</f>
        <v>887835.60300999985</v>
      </c>
      <c r="D42" s="24">
        <f>[1]Расшир!F409</f>
        <v>220344.32758000001</v>
      </c>
      <c r="E42" s="82">
        <f t="shared" si="0"/>
        <v>0.24818145029662461</v>
      </c>
      <c r="F42" s="19"/>
      <c r="G42" s="19"/>
      <c r="H42" s="6"/>
      <c r="I42" s="6"/>
      <c r="J42" s="6"/>
      <c r="K42" s="6"/>
      <c r="L42" s="6"/>
      <c r="M42" s="6"/>
      <c r="N42" s="6"/>
      <c r="O42" s="6"/>
    </row>
    <row r="43" spans="1:15" ht="15.75" x14ac:dyDescent="0.25">
      <c r="A43" s="49" t="s">
        <v>45</v>
      </c>
      <c r="B43" s="50" t="s">
        <v>46</v>
      </c>
      <c r="C43" s="24">
        <f>[1]Расшир!E421</f>
        <v>187.8997</v>
      </c>
      <c r="D43" s="24">
        <f>[1]Расшир!F421</f>
        <v>0</v>
      </c>
      <c r="E43" s="26">
        <v>0</v>
      </c>
      <c r="F43" s="19"/>
      <c r="G43" s="19"/>
      <c r="H43" s="6"/>
      <c r="I43" s="6"/>
      <c r="J43" s="6"/>
      <c r="K43" s="6"/>
      <c r="L43" s="6"/>
      <c r="M43" s="6"/>
      <c r="N43" s="6"/>
      <c r="O43" s="6"/>
    </row>
    <row r="44" spans="1:15" ht="47.25" x14ac:dyDescent="0.25">
      <c r="A44" s="49" t="s">
        <v>47</v>
      </c>
      <c r="B44" s="50" t="s">
        <v>48</v>
      </c>
      <c r="C44" s="24">
        <f>[1]Расшир!E424</f>
        <v>186456.31000000003</v>
      </c>
      <c r="D44" s="24">
        <f>[1]Расшир!F424</f>
        <v>33594.07488</v>
      </c>
      <c r="E44" s="82">
        <f t="shared" si="0"/>
        <v>0.18017129524873679</v>
      </c>
      <c r="F44" s="19"/>
      <c r="G44" s="19"/>
      <c r="H44" s="6"/>
      <c r="I44" s="6"/>
      <c r="J44" s="6"/>
      <c r="K44" s="6"/>
      <c r="L44" s="6"/>
      <c r="M44" s="6"/>
      <c r="N44" s="6"/>
      <c r="O44" s="6"/>
    </row>
    <row r="45" spans="1:15" ht="15.75" x14ac:dyDescent="0.25">
      <c r="A45" s="49" t="s">
        <v>49</v>
      </c>
      <c r="B45" s="50" t="s">
        <v>50</v>
      </c>
      <c r="C45" s="24">
        <f>[1]Расшир!E433</f>
        <v>7330.6100000000006</v>
      </c>
      <c r="D45" s="24">
        <f>[1]Расшир!F433</f>
        <v>1736.4994999999999</v>
      </c>
      <c r="E45" s="82">
        <f t="shared" si="0"/>
        <v>0.23688335622819925</v>
      </c>
      <c r="F45" s="19"/>
      <c r="G45" s="19"/>
      <c r="H45" s="6"/>
      <c r="I45" s="6"/>
      <c r="J45" s="6"/>
      <c r="K45" s="6"/>
      <c r="L45" s="6"/>
      <c r="M45" s="6"/>
      <c r="N45" s="6"/>
      <c r="O45" s="6"/>
    </row>
    <row r="46" spans="1:15" ht="15.75" x14ac:dyDescent="0.25">
      <c r="A46" s="49" t="s">
        <v>51</v>
      </c>
      <c r="B46" s="50" t="s">
        <v>52</v>
      </c>
      <c r="C46" s="24">
        <f>[1]Расшир!E440</f>
        <v>96129.82346</v>
      </c>
      <c r="D46" s="24">
        <f>[1]Расшир!F440</f>
        <v>0</v>
      </c>
      <c r="E46" s="82">
        <v>0</v>
      </c>
      <c r="F46" s="19"/>
      <c r="G46" s="19"/>
      <c r="H46" s="6"/>
      <c r="I46" s="6"/>
      <c r="J46" s="6"/>
      <c r="K46" s="6"/>
      <c r="L46" s="6"/>
      <c r="M46" s="6"/>
      <c r="N46" s="6"/>
      <c r="O46" s="6"/>
    </row>
    <row r="47" spans="1:15" ht="15.75" x14ac:dyDescent="0.25">
      <c r="A47" s="49" t="s">
        <v>53</v>
      </c>
      <c r="B47" s="50" t="s">
        <v>54</v>
      </c>
      <c r="C47" s="24">
        <f>[1]Расшир!E442</f>
        <v>1238365.13637</v>
      </c>
      <c r="D47" s="24">
        <f>[1]Расшир!F442+0.01</f>
        <v>359093.16450000007</v>
      </c>
      <c r="E47" s="82">
        <f t="shared" si="0"/>
        <v>0.28997357399175833</v>
      </c>
      <c r="F47" s="19"/>
      <c r="G47" s="19"/>
      <c r="H47" s="6"/>
      <c r="I47" s="6"/>
      <c r="J47" s="6"/>
      <c r="K47" s="6"/>
      <c r="L47" s="6"/>
      <c r="M47" s="6"/>
      <c r="N47" s="6"/>
      <c r="O47" s="6"/>
    </row>
    <row r="48" spans="1:15" ht="35.25" customHeight="1" x14ac:dyDescent="0.25">
      <c r="A48" s="46" t="s">
        <v>55</v>
      </c>
      <c r="B48" s="51" t="s">
        <v>56</v>
      </c>
      <c r="C48" s="48">
        <f>[1]Расшир!E465</f>
        <v>74513.929999999993</v>
      </c>
      <c r="D48" s="48">
        <f>[1]Расшир!F465</f>
        <v>19843.972009999998</v>
      </c>
      <c r="E48" s="81">
        <f t="shared" si="0"/>
        <v>0.26631224537479098</v>
      </c>
      <c r="F48" s="19"/>
      <c r="G48" s="19"/>
      <c r="H48" s="6"/>
      <c r="I48" s="6"/>
      <c r="J48" s="6"/>
      <c r="K48" s="6"/>
      <c r="L48" s="6"/>
      <c r="M48" s="6"/>
      <c r="N48" s="6"/>
      <c r="O48" s="6"/>
    </row>
    <row r="49" spans="1:15" ht="52.5" customHeight="1" x14ac:dyDescent="0.25">
      <c r="A49" s="52" t="s">
        <v>57</v>
      </c>
      <c r="B49" s="53" t="s">
        <v>58</v>
      </c>
      <c r="C49" s="24">
        <f>[1]Расшир!E475</f>
        <v>74513.929999999993</v>
      </c>
      <c r="D49" s="24">
        <f>[1]Расшир!F475</f>
        <v>19843.972009999998</v>
      </c>
      <c r="E49" s="26">
        <f>D49/C49</f>
        <v>0.26631224537479098</v>
      </c>
      <c r="F49" s="19"/>
      <c r="G49" s="19"/>
      <c r="H49" s="6"/>
      <c r="I49" s="6"/>
      <c r="J49" s="6"/>
      <c r="K49" s="6"/>
      <c r="L49" s="6"/>
      <c r="M49" s="6"/>
      <c r="N49" s="6"/>
      <c r="O49" s="6"/>
    </row>
    <row r="50" spans="1:15" ht="15.75" x14ac:dyDescent="0.25">
      <c r="A50" s="46" t="s">
        <v>59</v>
      </c>
      <c r="B50" s="47" t="s">
        <v>60</v>
      </c>
      <c r="C50" s="48">
        <f>[1]Расшир!E482</f>
        <v>3986144.4541600002</v>
      </c>
      <c r="D50" s="48">
        <f>[1]Расшир!F482</f>
        <v>655295.85834000004</v>
      </c>
      <c r="E50" s="81">
        <f t="shared" si="0"/>
        <v>0.16439340467356206</v>
      </c>
      <c r="F50" s="19"/>
      <c r="G50" s="19"/>
      <c r="H50" s="6"/>
      <c r="I50" s="6"/>
      <c r="J50" s="6"/>
      <c r="K50" s="6"/>
      <c r="L50" s="6"/>
      <c r="M50" s="6"/>
      <c r="N50" s="6"/>
      <c r="O50" s="6"/>
    </row>
    <row r="51" spans="1:15" ht="15.75" x14ac:dyDescent="0.25">
      <c r="A51" s="49" t="s">
        <v>61</v>
      </c>
      <c r="B51" s="50" t="s">
        <v>62</v>
      </c>
      <c r="C51" s="24">
        <f>[1]Расшир!E536</f>
        <v>523349.51</v>
      </c>
      <c r="D51" s="24">
        <f>[1]Расшир!F536</f>
        <v>100154.03677000001</v>
      </c>
      <c r="E51" s="26">
        <f t="shared" si="0"/>
        <v>0.19137122488181943</v>
      </c>
      <c r="F51" s="19"/>
      <c r="G51" s="19"/>
      <c r="H51" s="6"/>
      <c r="I51" s="6"/>
      <c r="J51" s="6"/>
      <c r="K51" s="6"/>
      <c r="L51" s="6"/>
      <c r="M51" s="6"/>
      <c r="N51" s="6"/>
      <c r="O51" s="6"/>
    </row>
    <row r="52" spans="1:15" ht="15.75" x14ac:dyDescent="0.25">
      <c r="A52" s="49" t="s">
        <v>63</v>
      </c>
      <c r="B52" s="50" t="s">
        <v>64</v>
      </c>
      <c r="C52" s="24">
        <f>[1]Расшир!E544</f>
        <v>3337069.6541599999</v>
      </c>
      <c r="D52" s="24">
        <f>[1]Расшир!F544</f>
        <v>539692.38387000002</v>
      </c>
      <c r="E52" s="26">
        <f t="shared" si="0"/>
        <v>0.16172643660500705</v>
      </c>
      <c r="F52" s="19"/>
      <c r="G52" s="19"/>
      <c r="H52" s="6"/>
      <c r="I52" s="6"/>
      <c r="J52" s="6"/>
      <c r="K52" s="6"/>
      <c r="L52" s="6"/>
      <c r="M52" s="6"/>
      <c r="N52" s="6"/>
      <c r="O52" s="6"/>
    </row>
    <row r="53" spans="1:15" ht="31.5" x14ac:dyDescent="0.25">
      <c r="A53" s="49" t="s">
        <v>65</v>
      </c>
      <c r="B53" s="50" t="s">
        <v>66</v>
      </c>
      <c r="C53" s="54">
        <f>[1]Расшир!E550</f>
        <v>125725.29</v>
      </c>
      <c r="D53" s="24">
        <f>[1]Расшир!F550</f>
        <v>15449.4377</v>
      </c>
      <c r="E53" s="26">
        <f t="shared" si="0"/>
        <v>0.12288249802406502</v>
      </c>
      <c r="F53" s="19"/>
      <c r="G53" s="19"/>
      <c r="H53" s="6"/>
      <c r="I53" s="6"/>
      <c r="J53" s="6"/>
      <c r="K53" s="6"/>
      <c r="L53" s="6"/>
      <c r="M53" s="6"/>
      <c r="N53" s="6"/>
      <c r="O53" s="6"/>
    </row>
    <row r="54" spans="1:15" ht="15.75" x14ac:dyDescent="0.25">
      <c r="A54" s="55" t="s">
        <v>67</v>
      </c>
      <c r="B54" s="47" t="s">
        <v>68</v>
      </c>
      <c r="C54" s="48">
        <f>[1]Расшир!E562</f>
        <v>3604161.0760000004</v>
      </c>
      <c r="D54" s="48">
        <f>[1]Расшир!F562</f>
        <v>512501.64872</v>
      </c>
      <c r="E54" s="81">
        <f t="shared" si="0"/>
        <v>0.14219720981194015</v>
      </c>
      <c r="F54" s="19"/>
      <c r="G54" s="19"/>
      <c r="H54" s="6"/>
      <c r="I54" s="6"/>
      <c r="J54" s="6"/>
      <c r="K54" s="6"/>
      <c r="L54" s="6"/>
      <c r="M54" s="6"/>
      <c r="N54" s="6"/>
      <c r="O54" s="6"/>
    </row>
    <row r="55" spans="1:15" ht="15.75" x14ac:dyDescent="0.25">
      <c r="A55" s="49" t="s">
        <v>69</v>
      </c>
      <c r="B55" s="50" t="s">
        <v>70</v>
      </c>
      <c r="C55" s="24">
        <f>[1]Расшир!E598</f>
        <v>1177620.91716</v>
      </c>
      <c r="D55" s="24">
        <f>[1]Расшир!F598</f>
        <v>85824.13</v>
      </c>
      <c r="E55" s="26">
        <f t="shared" si="0"/>
        <v>7.2879250656465139E-2</v>
      </c>
      <c r="F55" s="19"/>
      <c r="G55" s="19"/>
      <c r="H55" s="6"/>
      <c r="I55" s="6"/>
      <c r="J55" s="6"/>
      <c r="K55" s="6"/>
      <c r="L55" s="6"/>
      <c r="M55" s="6"/>
      <c r="N55" s="6"/>
      <c r="O55" s="6"/>
    </row>
    <row r="56" spans="1:15" ht="15.75" x14ac:dyDescent="0.25">
      <c r="A56" s="49" t="s">
        <v>71</v>
      </c>
      <c r="B56" s="50" t="s">
        <v>72</v>
      </c>
      <c r="C56" s="24">
        <f>[1]Расшир!E605</f>
        <v>1012642.66547</v>
      </c>
      <c r="D56" s="24">
        <f>[1]Расшир!F605</f>
        <v>4814.09411</v>
      </c>
      <c r="E56" s="26">
        <f t="shared" si="0"/>
        <v>4.7539909922377447E-3</v>
      </c>
      <c r="F56" s="19"/>
      <c r="G56" s="19"/>
      <c r="H56" s="6"/>
      <c r="I56" s="6"/>
      <c r="J56" s="6"/>
      <c r="K56" s="6"/>
      <c r="L56" s="6"/>
      <c r="M56" s="6"/>
      <c r="N56" s="6"/>
      <c r="O56" s="6"/>
    </row>
    <row r="57" spans="1:15" ht="15.75" x14ac:dyDescent="0.25">
      <c r="A57" s="49" t="s">
        <v>73</v>
      </c>
      <c r="B57" s="50" t="s">
        <v>74</v>
      </c>
      <c r="C57" s="24">
        <f>[1]Расшир!E610</f>
        <v>482172.18417999998</v>
      </c>
      <c r="D57" s="24">
        <f>[1]Расшир!F610</f>
        <v>139872.64695999998</v>
      </c>
      <c r="E57" s="26">
        <f t="shared" si="0"/>
        <v>0.29008858567375184</v>
      </c>
      <c r="F57" s="19"/>
      <c r="G57" s="19"/>
      <c r="H57" s="6"/>
      <c r="I57" s="6"/>
      <c r="J57" s="6"/>
      <c r="K57" s="6"/>
      <c r="L57" s="6"/>
      <c r="M57" s="6"/>
      <c r="N57" s="6"/>
      <c r="O57" s="6"/>
    </row>
    <row r="58" spans="1:15" ht="15.75" hidden="1" x14ac:dyDescent="0.25">
      <c r="A58" s="49" t="s">
        <v>75</v>
      </c>
      <c r="B58" s="50" t="s">
        <v>76</v>
      </c>
      <c r="C58" s="24">
        <f>[1]Расшир!E614</f>
        <v>0</v>
      </c>
      <c r="D58" s="24">
        <f>[1]Расшир!F614</f>
        <v>0</v>
      </c>
      <c r="E58" s="26" t="e">
        <f t="shared" si="0"/>
        <v>#DIV/0!</v>
      </c>
      <c r="F58" s="19"/>
      <c r="G58" s="19"/>
      <c r="H58" s="6"/>
      <c r="I58" s="6"/>
      <c r="J58" s="6"/>
      <c r="K58" s="6"/>
      <c r="L58" s="6"/>
      <c r="M58" s="6"/>
      <c r="N58" s="6"/>
      <c r="O58" s="6"/>
    </row>
    <row r="59" spans="1:15" ht="31.5" x14ac:dyDescent="0.25">
      <c r="A59" s="49" t="s">
        <v>77</v>
      </c>
      <c r="B59" s="50" t="s">
        <v>78</v>
      </c>
      <c r="C59" s="24">
        <f>[1]Расшир!E617</f>
        <v>931725.30918999994</v>
      </c>
      <c r="D59" s="24">
        <f>[1]Расшир!F617</f>
        <v>281990.77765</v>
      </c>
      <c r="E59" s="26">
        <f t="shared" si="0"/>
        <v>0.30265441420191763</v>
      </c>
      <c r="F59" s="19"/>
      <c r="G59" s="19"/>
      <c r="H59" s="6"/>
      <c r="I59" s="6"/>
      <c r="J59" s="6"/>
      <c r="K59" s="6"/>
      <c r="L59" s="6"/>
      <c r="M59" s="6"/>
      <c r="N59" s="6"/>
      <c r="O59" s="6"/>
    </row>
    <row r="60" spans="1:15" ht="15.75" x14ac:dyDescent="0.25">
      <c r="A60" s="56" t="s">
        <v>79</v>
      </c>
      <c r="B60" s="47" t="s">
        <v>80</v>
      </c>
      <c r="C60" s="48">
        <f>[1]Расшир!E634-0.01</f>
        <v>29699.17511</v>
      </c>
      <c r="D60" s="48">
        <f>[1]Расшир!F634+0.01</f>
        <v>7114.9038099999998</v>
      </c>
      <c r="E60" s="57">
        <f>D60/C60</f>
        <v>0.23956570455737483</v>
      </c>
      <c r="F60" s="19"/>
      <c r="G60" s="19"/>
      <c r="H60" s="6"/>
      <c r="I60" s="6"/>
      <c r="J60" s="6"/>
      <c r="K60" s="6"/>
      <c r="L60" s="6"/>
      <c r="M60" s="6"/>
      <c r="N60" s="6"/>
      <c r="O60" s="6"/>
    </row>
    <row r="61" spans="1:15" ht="30" x14ac:dyDescent="0.25">
      <c r="A61" s="52" t="s">
        <v>81</v>
      </c>
      <c r="B61" s="53" t="s">
        <v>82</v>
      </c>
      <c r="C61" s="24">
        <f>[1]Расшир!E641</f>
        <v>3700</v>
      </c>
      <c r="D61" s="24">
        <f>[1]Расшир!F641</f>
        <v>0</v>
      </c>
      <c r="E61" s="26">
        <f>D61/C61</f>
        <v>0</v>
      </c>
      <c r="F61" s="19"/>
      <c r="G61" s="19"/>
      <c r="H61" s="6"/>
      <c r="I61" s="6"/>
      <c r="J61" s="6"/>
      <c r="K61" s="6"/>
      <c r="L61" s="6"/>
      <c r="M61" s="6"/>
      <c r="N61" s="6"/>
      <c r="O61" s="6"/>
    </row>
    <row r="62" spans="1:15" ht="15.75" x14ac:dyDescent="0.25">
      <c r="A62" s="52" t="s">
        <v>83</v>
      </c>
      <c r="B62" s="53" t="s">
        <v>84</v>
      </c>
      <c r="C62" s="24">
        <f>[1]Расшир!$E$644-0.01</f>
        <v>25999.17511</v>
      </c>
      <c r="D62" s="24">
        <f>[1]Расшир!$F$644+0.01</f>
        <v>7114.9038099999998</v>
      </c>
      <c r="E62" s="26">
        <f>D62/C62</f>
        <v>0.27365882878581832</v>
      </c>
      <c r="F62" s="19"/>
      <c r="G62" s="19"/>
      <c r="H62" s="6"/>
      <c r="I62" s="6"/>
      <c r="J62" s="6"/>
      <c r="K62" s="6"/>
      <c r="L62" s="6"/>
      <c r="M62" s="6"/>
      <c r="N62" s="6"/>
      <c r="O62" s="6"/>
    </row>
    <row r="63" spans="1:15" ht="15.75" x14ac:dyDescent="0.25">
      <c r="A63" s="56" t="s">
        <v>85</v>
      </c>
      <c r="B63" s="47" t="s">
        <v>86</v>
      </c>
      <c r="C63" s="48">
        <f>[1]Расшир!E646</f>
        <v>13184596.007949999</v>
      </c>
      <c r="D63" s="48">
        <f>[1]Расшир!F646</f>
        <v>2595622.28865</v>
      </c>
      <c r="E63" s="81">
        <f t="shared" si="0"/>
        <v>0.19686779079805716</v>
      </c>
      <c r="F63" s="19"/>
      <c r="G63" s="19"/>
      <c r="H63" s="6"/>
      <c r="I63" s="6"/>
      <c r="J63" s="6"/>
      <c r="K63" s="6"/>
      <c r="L63" s="6"/>
      <c r="M63" s="6"/>
      <c r="N63" s="6"/>
      <c r="O63" s="6"/>
    </row>
    <row r="64" spans="1:15" ht="15.75" x14ac:dyDescent="0.25">
      <c r="A64" s="49" t="s">
        <v>87</v>
      </c>
      <c r="B64" s="50" t="s">
        <v>88</v>
      </c>
      <c r="C64" s="24">
        <f>[1]Расшир!E686</f>
        <v>5345533.8532600002</v>
      </c>
      <c r="D64" s="24">
        <f>[1]Расшир!F686</f>
        <v>1035812.9354</v>
      </c>
      <c r="E64" s="26">
        <f t="shared" si="0"/>
        <v>0.19377165383927075</v>
      </c>
      <c r="F64" s="19"/>
      <c r="G64" s="19"/>
      <c r="H64" s="6"/>
      <c r="I64" s="6"/>
      <c r="J64" s="6"/>
      <c r="K64" s="6"/>
      <c r="L64" s="6"/>
      <c r="M64" s="6"/>
      <c r="N64" s="6"/>
      <c r="O64" s="6"/>
    </row>
    <row r="65" spans="1:15" ht="15.75" x14ac:dyDescent="0.25">
      <c r="A65" s="49" t="s">
        <v>89</v>
      </c>
      <c r="B65" s="50" t="s">
        <v>90</v>
      </c>
      <c r="C65" s="24">
        <f>[1]Расшир!E697</f>
        <v>6908084.3791000005</v>
      </c>
      <c r="D65" s="24">
        <f>[1]Расшир!F697</f>
        <v>1365029.50269</v>
      </c>
      <c r="E65" s="26">
        <f t="shared" si="0"/>
        <v>0.19759884618951901</v>
      </c>
      <c r="F65" s="19"/>
      <c r="G65" s="19"/>
      <c r="H65" s="6"/>
      <c r="I65" s="6"/>
      <c r="J65" s="6"/>
      <c r="K65" s="6"/>
      <c r="L65" s="6"/>
      <c r="M65" s="6"/>
      <c r="N65" s="6"/>
      <c r="O65" s="6"/>
    </row>
    <row r="66" spans="1:15" ht="15.75" x14ac:dyDescent="0.25">
      <c r="A66" s="49" t="s">
        <v>91</v>
      </c>
      <c r="B66" s="50" t="s">
        <v>92</v>
      </c>
      <c r="C66" s="24">
        <f>[1]Расшир!E709</f>
        <v>372937.88221000001</v>
      </c>
      <c r="D66" s="24">
        <f>[1]Расшир!F709</f>
        <v>67704.479340000005</v>
      </c>
      <c r="E66" s="26">
        <f t="shared" si="0"/>
        <v>0.18154358291195488</v>
      </c>
      <c r="F66" s="19"/>
      <c r="G66" s="19"/>
      <c r="H66" s="6"/>
      <c r="I66" s="6"/>
      <c r="J66" s="6"/>
      <c r="K66" s="6"/>
      <c r="L66" s="6"/>
      <c r="M66" s="6"/>
      <c r="N66" s="6"/>
      <c r="O66" s="6"/>
    </row>
    <row r="67" spans="1:15" ht="15.75" x14ac:dyDescent="0.25">
      <c r="A67" s="49" t="s">
        <v>93</v>
      </c>
      <c r="B67" s="50" t="s">
        <v>94</v>
      </c>
      <c r="C67" s="24">
        <f>[1]Расшир!E728+0.01</f>
        <v>558039.90338000003</v>
      </c>
      <c r="D67" s="24">
        <f>[1]Расшир!F728</f>
        <v>127075.37122</v>
      </c>
      <c r="E67" s="26">
        <f t="shared" si="0"/>
        <v>0.22771735578462279</v>
      </c>
      <c r="F67" s="19"/>
      <c r="G67" s="19"/>
      <c r="H67" s="6"/>
      <c r="I67" s="6"/>
      <c r="J67" s="6"/>
      <c r="K67" s="6"/>
      <c r="L67" s="6"/>
      <c r="M67" s="6"/>
      <c r="N67" s="6"/>
      <c r="O67" s="6"/>
    </row>
    <row r="68" spans="1:15" ht="33.75" customHeight="1" x14ac:dyDescent="0.25">
      <c r="A68" s="56" t="s">
        <v>95</v>
      </c>
      <c r="B68" s="51" t="s">
        <v>96</v>
      </c>
      <c r="C68" s="48">
        <f>[1]Расшир!E744</f>
        <v>667195.06799999997</v>
      </c>
      <c r="D68" s="48">
        <f>[1]Расшир!F744</f>
        <v>162045.44258</v>
      </c>
      <c r="E68" s="81">
        <f t="shared" si="0"/>
        <v>0.24287566013602488</v>
      </c>
      <c r="F68" s="19"/>
      <c r="G68" s="19"/>
      <c r="H68" s="6"/>
      <c r="I68" s="6"/>
      <c r="J68" s="6"/>
      <c r="K68" s="6"/>
      <c r="L68" s="6"/>
      <c r="M68" s="6"/>
      <c r="N68" s="6"/>
      <c r="O68" s="6"/>
    </row>
    <row r="69" spans="1:15" ht="18.75" customHeight="1" x14ac:dyDescent="0.25">
      <c r="A69" s="49" t="s">
        <v>97</v>
      </c>
      <c r="B69" s="50" t="s">
        <v>98</v>
      </c>
      <c r="C69" s="24">
        <f>[1]Расшир!E784</f>
        <v>602633.13800000004</v>
      </c>
      <c r="D69" s="24">
        <f>[1]Расшир!F784</f>
        <v>146373.04316</v>
      </c>
      <c r="E69" s="26">
        <f t="shared" si="0"/>
        <v>0.24288913757012809</v>
      </c>
      <c r="F69" s="19"/>
      <c r="G69" s="19"/>
      <c r="H69" s="6"/>
      <c r="I69" s="6"/>
      <c r="J69" s="6"/>
      <c r="K69" s="6"/>
      <c r="L69" s="6"/>
      <c r="M69" s="6"/>
      <c r="N69" s="6"/>
      <c r="O69" s="6"/>
    </row>
    <row r="70" spans="1:15" ht="22.5" customHeight="1" x14ac:dyDescent="0.25">
      <c r="A70" s="49" t="s">
        <v>99</v>
      </c>
      <c r="B70" s="50" t="s">
        <v>100</v>
      </c>
      <c r="C70" s="24">
        <f>[1]Расшир!E792</f>
        <v>18876.43</v>
      </c>
      <c r="D70" s="24">
        <f>[1]Расшир!F792</f>
        <v>4802.0884999999998</v>
      </c>
      <c r="E70" s="26">
        <f t="shared" si="0"/>
        <v>0.25439601132205614</v>
      </c>
      <c r="F70" s="19"/>
      <c r="G70" s="19"/>
      <c r="H70" s="6"/>
      <c r="I70" s="6"/>
      <c r="J70" s="6"/>
      <c r="K70" s="6"/>
      <c r="L70" s="6"/>
      <c r="M70" s="6"/>
      <c r="N70" s="6"/>
      <c r="O70" s="6"/>
    </row>
    <row r="71" spans="1:15" ht="32.25" customHeight="1" x14ac:dyDescent="0.25">
      <c r="A71" s="49" t="s">
        <v>101</v>
      </c>
      <c r="B71" s="50" t="s">
        <v>102</v>
      </c>
      <c r="C71" s="24">
        <f>[1]Расшир!E795</f>
        <v>45685.499999999993</v>
      </c>
      <c r="D71" s="24">
        <f>[1]Расшир!F795</f>
        <v>10870.31092</v>
      </c>
      <c r="E71" s="26">
        <f t="shared" si="0"/>
        <v>0.23793787788247917</v>
      </c>
      <c r="F71" s="19"/>
      <c r="G71" s="19"/>
      <c r="H71" s="6"/>
      <c r="I71" s="6"/>
      <c r="J71" s="6"/>
      <c r="K71" s="6"/>
      <c r="L71" s="6"/>
      <c r="M71" s="6"/>
      <c r="N71" s="6"/>
      <c r="O71" s="6"/>
    </row>
    <row r="72" spans="1:15" ht="26.25" hidden="1" customHeight="1" x14ac:dyDescent="0.25">
      <c r="A72" s="56" t="s">
        <v>103</v>
      </c>
      <c r="B72" s="58" t="s">
        <v>104</v>
      </c>
      <c r="C72" s="48">
        <f>[1]Расшир!E806</f>
        <v>0</v>
      </c>
      <c r="D72" s="48">
        <f>[1]Расшир!F806</f>
        <v>0</v>
      </c>
      <c r="E72" s="57" t="e">
        <f t="shared" si="0"/>
        <v>#DIV/0!</v>
      </c>
      <c r="F72" s="19"/>
      <c r="G72" s="19"/>
      <c r="H72" s="6"/>
      <c r="I72" s="6"/>
      <c r="J72" s="6"/>
      <c r="K72" s="6"/>
      <c r="L72" s="6"/>
      <c r="M72" s="6"/>
      <c r="N72" s="6"/>
      <c r="O72" s="6"/>
    </row>
    <row r="73" spans="1:15" ht="18" hidden="1" customHeight="1" x14ac:dyDescent="0.25">
      <c r="A73" s="52" t="s">
        <v>105</v>
      </c>
      <c r="B73" s="53" t="s">
        <v>106</v>
      </c>
      <c r="C73" s="24">
        <f>[1]Расшир!E827</f>
        <v>0</v>
      </c>
      <c r="D73" s="24">
        <f>[1]Расшир!F827</f>
        <v>0</v>
      </c>
      <c r="E73" s="26" t="e">
        <f t="shared" si="0"/>
        <v>#DIV/0!</v>
      </c>
      <c r="F73" s="19"/>
      <c r="G73" s="19"/>
      <c r="H73" s="6"/>
      <c r="I73" s="6"/>
      <c r="J73" s="6"/>
      <c r="K73" s="6"/>
      <c r="L73" s="6"/>
      <c r="M73" s="6"/>
      <c r="N73" s="6"/>
      <c r="O73" s="6"/>
    </row>
    <row r="74" spans="1:15" ht="15.75" x14ac:dyDescent="0.25">
      <c r="A74" s="56" t="s">
        <v>107</v>
      </c>
      <c r="B74" s="47" t="s">
        <v>108</v>
      </c>
      <c r="C74" s="48">
        <f>[1]Расшир!E926</f>
        <v>1905445.612</v>
      </c>
      <c r="D74" s="48">
        <f>[1]Расшир!F926</f>
        <v>376583.22863999993</v>
      </c>
      <c r="E74" s="81">
        <f t="shared" si="0"/>
        <v>0.19763525459261438</v>
      </c>
      <c r="F74" s="19"/>
      <c r="G74" s="19"/>
      <c r="H74" s="6"/>
      <c r="I74" s="6"/>
      <c r="J74" s="6"/>
      <c r="K74" s="6"/>
      <c r="L74" s="6"/>
      <c r="M74" s="6"/>
      <c r="N74" s="6"/>
      <c r="O74" s="6"/>
    </row>
    <row r="75" spans="1:15" ht="15.75" x14ac:dyDescent="0.25">
      <c r="A75" s="49" t="s">
        <v>109</v>
      </c>
      <c r="B75" s="50" t="s">
        <v>110</v>
      </c>
      <c r="C75" s="24">
        <f>[1]Расшир!E970</f>
        <v>25300</v>
      </c>
      <c r="D75" s="24">
        <f>[1]Расшир!F970</f>
        <v>6468.9920099999999</v>
      </c>
      <c r="E75" s="26">
        <f t="shared" si="0"/>
        <v>0.25569138379446638</v>
      </c>
      <c r="F75" s="19"/>
      <c r="G75" s="19"/>
      <c r="H75" s="6"/>
      <c r="I75" s="6"/>
      <c r="J75" s="6"/>
      <c r="K75" s="6"/>
      <c r="L75" s="6"/>
      <c r="M75" s="6"/>
      <c r="N75" s="6"/>
      <c r="O75" s="6"/>
    </row>
    <row r="76" spans="1:15" ht="15.75" x14ac:dyDescent="0.25">
      <c r="A76" s="49" t="s">
        <v>111</v>
      </c>
      <c r="B76" s="50" t="s">
        <v>112</v>
      </c>
      <c r="C76" s="24">
        <f>[1]Расшир!E973</f>
        <v>624733.30000000005</v>
      </c>
      <c r="D76" s="24">
        <f>[1]Расшир!F973+0.01</f>
        <v>146814.32431</v>
      </c>
      <c r="E76" s="26">
        <f t="shared" si="0"/>
        <v>0.2350031994612741</v>
      </c>
      <c r="F76" s="19"/>
      <c r="G76" s="19"/>
      <c r="H76" s="6"/>
      <c r="I76" s="6"/>
      <c r="J76" s="6"/>
      <c r="K76" s="6"/>
      <c r="L76" s="6"/>
      <c r="M76" s="6"/>
      <c r="N76" s="6"/>
      <c r="O76" s="6"/>
    </row>
    <row r="77" spans="1:15" ht="15.75" x14ac:dyDescent="0.25">
      <c r="A77" s="49" t="s">
        <v>113</v>
      </c>
      <c r="B77" s="50" t="s">
        <v>114</v>
      </c>
      <c r="C77" s="24">
        <f>[1]Расшир!E976</f>
        <v>686197.44200000004</v>
      </c>
      <c r="D77" s="24">
        <f>[1]Расшир!F976</f>
        <v>94384.410559999989</v>
      </c>
      <c r="E77" s="26">
        <f t="shared" si="0"/>
        <v>0.13754701603798747</v>
      </c>
      <c r="F77" s="19"/>
      <c r="G77" s="19"/>
      <c r="H77" s="6"/>
      <c r="I77" s="6"/>
      <c r="J77" s="6"/>
      <c r="K77" s="6"/>
      <c r="L77" s="6"/>
      <c r="M77" s="6"/>
      <c r="N77" s="6"/>
      <c r="O77" s="6"/>
    </row>
    <row r="78" spans="1:15" ht="15.75" x14ac:dyDescent="0.25">
      <c r="A78" s="49" t="s">
        <v>115</v>
      </c>
      <c r="B78" s="50" t="s">
        <v>116</v>
      </c>
      <c r="C78" s="24">
        <f>[1]Расшир!E989</f>
        <v>126074.9</v>
      </c>
      <c r="D78" s="24">
        <f>[1]Расшир!F989</f>
        <v>29235.810979999998</v>
      </c>
      <c r="E78" s="26">
        <f>D78/C78</f>
        <v>0.23189239872488496</v>
      </c>
      <c r="F78" s="19"/>
      <c r="G78" s="19"/>
      <c r="H78" s="6"/>
      <c r="I78" s="6"/>
      <c r="J78" s="6"/>
      <c r="K78" s="6"/>
      <c r="L78" s="6"/>
      <c r="M78" s="6"/>
      <c r="N78" s="6"/>
      <c r="O78" s="6"/>
    </row>
    <row r="79" spans="1:15" ht="15.75" x14ac:dyDescent="0.25">
      <c r="A79" s="49" t="s">
        <v>117</v>
      </c>
      <c r="B79" s="50" t="s">
        <v>118</v>
      </c>
      <c r="C79" s="24">
        <f>[1]Расшир!E993</f>
        <v>443139.97000000003</v>
      </c>
      <c r="D79" s="24">
        <f>[1]Расшир!F993</f>
        <v>99679.700779999999</v>
      </c>
      <c r="E79" s="26">
        <f t="shared" si="0"/>
        <v>0.2249395394868127</v>
      </c>
      <c r="F79" s="19"/>
      <c r="G79" s="19"/>
      <c r="H79" s="6"/>
      <c r="I79" s="6"/>
      <c r="J79" s="6"/>
      <c r="K79" s="6"/>
      <c r="L79" s="6"/>
      <c r="M79" s="6"/>
      <c r="N79" s="6"/>
      <c r="O79" s="6"/>
    </row>
    <row r="80" spans="1:15" ht="15.75" x14ac:dyDescent="0.25">
      <c r="A80" s="56" t="s">
        <v>119</v>
      </c>
      <c r="B80" s="47" t="s">
        <v>120</v>
      </c>
      <c r="C80" s="48">
        <f>[1]Расшир!E1003</f>
        <v>352452.85521000007</v>
      </c>
      <c r="D80" s="48">
        <f>[1]Расшир!F1003</f>
        <v>148269.27068000002</v>
      </c>
      <c r="E80" s="81">
        <f t="shared" si="0"/>
        <v>0.42067830771765929</v>
      </c>
      <c r="F80" s="19"/>
      <c r="G80" s="19"/>
      <c r="H80" s="6"/>
      <c r="I80" s="6"/>
      <c r="J80" s="6"/>
      <c r="K80" s="6"/>
      <c r="L80" s="6"/>
      <c r="M80" s="6"/>
      <c r="N80" s="6"/>
      <c r="O80" s="6"/>
    </row>
    <row r="81" spans="1:15" ht="15.75" x14ac:dyDescent="0.25">
      <c r="A81" s="49" t="s">
        <v>121</v>
      </c>
      <c r="B81" s="50" t="s">
        <v>122</v>
      </c>
      <c r="C81" s="24">
        <f>[1]Расшир!E1043</f>
        <v>0</v>
      </c>
      <c r="D81" s="24">
        <f>[1]Расшир!F1043</f>
        <v>0</v>
      </c>
      <c r="E81" s="26">
        <v>0</v>
      </c>
      <c r="F81" s="19"/>
      <c r="G81" s="19"/>
      <c r="H81" s="6"/>
      <c r="I81" s="6"/>
      <c r="J81" s="6"/>
      <c r="K81" s="6"/>
      <c r="L81" s="6"/>
      <c r="M81" s="6"/>
      <c r="N81" s="6"/>
      <c r="O81" s="6"/>
    </row>
    <row r="82" spans="1:15" ht="15.75" x14ac:dyDescent="0.25">
      <c r="A82" s="49" t="s">
        <v>123</v>
      </c>
      <c r="B82" s="50" t="s">
        <v>124</v>
      </c>
      <c r="C82" s="24">
        <f>[1]Расшир!E1050</f>
        <v>320329.81521000003</v>
      </c>
      <c r="D82" s="24">
        <f>[1]Расшир!F1050</f>
        <v>141226.39363999999</v>
      </c>
      <c r="E82" s="26">
        <f t="shared" si="0"/>
        <v>0.44087807919913913</v>
      </c>
      <c r="F82" s="19"/>
      <c r="G82" s="19"/>
      <c r="H82" s="6"/>
      <c r="I82" s="6"/>
      <c r="J82" s="6"/>
      <c r="K82" s="6"/>
      <c r="L82" s="6"/>
      <c r="M82" s="6"/>
      <c r="N82" s="6"/>
      <c r="O82" s="6"/>
    </row>
    <row r="83" spans="1:15" ht="15.75" x14ac:dyDescent="0.25">
      <c r="A83" s="49" t="s">
        <v>125</v>
      </c>
      <c r="B83" s="50" t="s">
        <v>126</v>
      </c>
      <c r="C83" s="24">
        <f>[1]Расшир!E1058</f>
        <v>32123.039999999997</v>
      </c>
      <c r="D83" s="24">
        <f>[1]Расшир!F1058</f>
        <v>7042.8770400000003</v>
      </c>
      <c r="E83" s="26">
        <f t="shared" si="0"/>
        <v>0.21924690315735998</v>
      </c>
      <c r="F83" s="19"/>
      <c r="G83" s="19"/>
      <c r="H83" s="6"/>
      <c r="I83" s="6"/>
      <c r="J83" s="6"/>
      <c r="K83" s="6"/>
      <c r="L83" s="6"/>
      <c r="M83" s="6"/>
      <c r="N83" s="6"/>
      <c r="O83" s="6"/>
    </row>
    <row r="84" spans="1:15" ht="38.25" customHeight="1" x14ac:dyDescent="0.25">
      <c r="A84" s="56" t="s">
        <v>127</v>
      </c>
      <c r="B84" s="51" t="s">
        <v>128</v>
      </c>
      <c r="C84" s="48">
        <f>[1]Расшир!E1067</f>
        <v>1421088.3</v>
      </c>
      <c r="D84" s="48">
        <f>[1]Расшир!F1067</f>
        <v>285070.87196000002</v>
      </c>
      <c r="E84" s="81">
        <f t="shared" si="0"/>
        <v>0.20060039334642329</v>
      </c>
      <c r="F84" s="19"/>
      <c r="G84" s="19"/>
      <c r="H84" s="6"/>
      <c r="I84" s="6"/>
      <c r="J84" s="6"/>
      <c r="K84" s="6"/>
      <c r="L84" s="6"/>
      <c r="M84" s="6"/>
      <c r="N84" s="6"/>
      <c r="O84" s="6"/>
    </row>
    <row r="85" spans="1:15" ht="32.25" customHeight="1" x14ac:dyDescent="0.25">
      <c r="A85" s="49" t="s">
        <v>129</v>
      </c>
      <c r="B85" s="50" t="s">
        <v>130</v>
      </c>
      <c r="C85" s="24">
        <f>[1]Расшир!E1070</f>
        <v>1421088.3</v>
      </c>
      <c r="D85" s="24">
        <f>[1]Расшир!F1070</f>
        <v>285070.87196000002</v>
      </c>
      <c r="E85" s="26">
        <f t="shared" si="0"/>
        <v>0.20060039334642329</v>
      </c>
      <c r="F85" s="19"/>
      <c r="G85" s="19"/>
      <c r="H85" s="6"/>
      <c r="I85" s="6"/>
      <c r="J85" s="6"/>
      <c r="K85" s="6"/>
      <c r="L85" s="6"/>
      <c r="M85" s="6"/>
      <c r="N85" s="6"/>
      <c r="O85" s="6"/>
    </row>
    <row r="86" spans="1:15" s="40" customFormat="1" ht="18.75" customHeight="1" x14ac:dyDescent="0.3">
      <c r="A86" s="36"/>
      <c r="B86" s="59" t="s">
        <v>131</v>
      </c>
      <c r="C86" s="60">
        <f>[1]Расшир!E1074</f>
        <v>27708307.10097</v>
      </c>
      <c r="D86" s="60">
        <f>[1]Расшир!F1074</f>
        <v>5387810.4670600006</v>
      </c>
      <c r="E86" s="83">
        <f t="shared" si="0"/>
        <v>0.19444747914142277</v>
      </c>
      <c r="F86" s="38"/>
      <c r="G86" s="38"/>
      <c r="H86" s="39"/>
      <c r="I86" s="39"/>
      <c r="J86" s="39"/>
      <c r="K86" s="39"/>
      <c r="L86" s="39"/>
      <c r="M86" s="39"/>
      <c r="N86" s="39"/>
      <c r="O86" s="39"/>
    </row>
    <row r="87" spans="1:15" ht="15.75" x14ac:dyDescent="0.25">
      <c r="A87" s="10"/>
      <c r="B87" s="23"/>
      <c r="C87" s="61"/>
      <c r="D87" s="61"/>
      <c r="E87" s="18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31.5" x14ac:dyDescent="0.25">
      <c r="A88" s="10"/>
      <c r="B88" s="32" t="s">
        <v>132</v>
      </c>
      <c r="C88" s="16">
        <f>C34-C86</f>
        <v>-1590280.8665399998</v>
      </c>
      <c r="D88" s="16">
        <f>D34-D86</f>
        <v>-279982.61645000055</v>
      </c>
      <c r="E88" s="18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hidden="1" x14ac:dyDescent="0.25">
      <c r="A89" s="10"/>
      <c r="B89" s="23"/>
      <c r="C89" s="61"/>
      <c r="D89" s="61"/>
      <c r="E89" s="18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hidden="1" x14ac:dyDescent="0.25">
      <c r="A90" s="10"/>
      <c r="B90" s="32" t="s">
        <v>133</v>
      </c>
      <c r="C90" s="16">
        <f>C91+C92</f>
        <v>0</v>
      </c>
      <c r="D90" s="16">
        <f>D91+D92</f>
        <v>0</v>
      </c>
      <c r="E90" s="18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hidden="1" x14ac:dyDescent="0.25">
      <c r="A91" s="10"/>
      <c r="B91" s="23" t="s">
        <v>134</v>
      </c>
      <c r="C91" s="61">
        <f>[1]Расшир!E1080</f>
        <v>0</v>
      </c>
      <c r="D91" s="61">
        <f>[1]Расшир!F1080</f>
        <v>0</v>
      </c>
      <c r="E91" s="18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hidden="1" x14ac:dyDescent="0.25">
      <c r="A92" s="10"/>
      <c r="B92" s="23" t="s">
        <v>135</v>
      </c>
      <c r="C92" s="61">
        <f>[1]Расшир!E1081</f>
        <v>0</v>
      </c>
      <c r="D92" s="61">
        <f>[1]Расшир!F1081</f>
        <v>0</v>
      </c>
      <c r="E92" s="18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x14ac:dyDescent="0.25">
      <c r="A93" s="10"/>
      <c r="B93" s="23"/>
      <c r="C93" s="61"/>
      <c r="D93" s="61"/>
      <c r="E93" s="18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47.25" x14ac:dyDescent="0.25">
      <c r="A94" s="10"/>
      <c r="B94" s="32" t="s">
        <v>136</v>
      </c>
      <c r="C94" s="16">
        <f>C95+C96</f>
        <v>-118600.52000000002</v>
      </c>
      <c r="D94" s="16">
        <f>D95+D96</f>
        <v>599999.47875000001</v>
      </c>
      <c r="E94" s="18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31.5" x14ac:dyDescent="0.25">
      <c r="A95" s="10"/>
      <c r="B95" s="30" t="s">
        <v>137</v>
      </c>
      <c r="C95" s="61">
        <f>[1]Расшир!E1084</f>
        <v>1644786.02</v>
      </c>
      <c r="D95" s="61">
        <f>[1]Расшир!F1084</f>
        <v>1021427</v>
      </c>
      <c r="E95" s="18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31.5" x14ac:dyDescent="0.25">
      <c r="A96" s="10"/>
      <c r="B96" s="30" t="s">
        <v>138</v>
      </c>
      <c r="C96" s="61">
        <f>[1]Расшир!E1085</f>
        <v>-1763386.54</v>
      </c>
      <c r="D96" s="61">
        <f>[1]Расшир!F1085</f>
        <v>-421427.52124999999</v>
      </c>
      <c r="E96" s="18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x14ac:dyDescent="0.25">
      <c r="A97" s="10"/>
      <c r="B97" s="23"/>
      <c r="C97" s="61"/>
      <c r="D97" s="61"/>
      <c r="E97" s="18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x14ac:dyDescent="0.25">
      <c r="A98" s="10"/>
      <c r="B98" s="32" t="s">
        <v>139</v>
      </c>
      <c r="C98" s="16">
        <f>C99+C100</f>
        <v>1527484.75</v>
      </c>
      <c r="D98" s="16">
        <f>[1]Расшир!F1087</f>
        <v>245000</v>
      </c>
      <c r="E98" s="18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x14ac:dyDescent="0.25">
      <c r="A99" s="10"/>
      <c r="B99" s="23" t="s">
        <v>140</v>
      </c>
      <c r="C99" s="61">
        <f>[1]Расшир!E1088</f>
        <v>7250274.8799999999</v>
      </c>
      <c r="D99" s="61">
        <f>[1]Расшир!F1088</f>
        <v>1042790.13</v>
      </c>
      <c r="E99" s="18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31.5" x14ac:dyDescent="0.25">
      <c r="A100" s="10"/>
      <c r="B100" s="30" t="s">
        <v>141</v>
      </c>
      <c r="C100" s="61">
        <f>[1]Расшир!E1089</f>
        <v>-5722790.1299999999</v>
      </c>
      <c r="D100" s="61">
        <f>[1]Расшир!F1089</f>
        <v>-797790.13</v>
      </c>
      <c r="E100" s="18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x14ac:dyDescent="0.25">
      <c r="A101" s="10"/>
      <c r="B101" s="30"/>
      <c r="C101" s="61"/>
      <c r="D101" s="61"/>
      <c r="E101" s="18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31.5" x14ac:dyDescent="0.25">
      <c r="A102" s="10"/>
      <c r="B102" s="32" t="s">
        <v>142</v>
      </c>
      <c r="C102" s="16">
        <f>C103-C104</f>
        <v>134435.34772000462</v>
      </c>
      <c r="D102" s="16">
        <f>D103-D104</f>
        <v>-565041.15112000052</v>
      </c>
      <c r="E102" s="18"/>
      <c r="F102" s="6"/>
      <c r="G102" s="62"/>
      <c r="H102" s="6"/>
      <c r="I102" s="6"/>
      <c r="J102" s="6"/>
      <c r="K102" s="6"/>
      <c r="L102" s="6"/>
      <c r="M102" s="6"/>
      <c r="N102" s="6"/>
      <c r="O102" s="6"/>
    </row>
    <row r="103" spans="1:15" ht="15.75" x14ac:dyDescent="0.25">
      <c r="A103" s="10"/>
      <c r="B103" s="23" t="s">
        <v>143</v>
      </c>
      <c r="C103" s="61">
        <f>[1]Расшир!E1099</f>
        <v>-35060048.423249997</v>
      </c>
      <c r="D103" s="61">
        <f>[1]Расшир!F1099</f>
        <v>-7252048.8644700004</v>
      </c>
      <c r="E103" s="18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x14ac:dyDescent="0.25">
      <c r="A104" s="10"/>
      <c r="B104" s="23" t="s">
        <v>144</v>
      </c>
      <c r="C104" s="61">
        <f>[1]Расшир!E1100</f>
        <v>-35194483.770970002</v>
      </c>
      <c r="D104" s="61">
        <f>[1]Расшир!F1100</f>
        <v>-6687007.7133499999</v>
      </c>
      <c r="E104" s="18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 x14ac:dyDescent="0.25">
      <c r="A105" s="10"/>
      <c r="B105" s="30"/>
      <c r="C105" s="61"/>
      <c r="D105" s="61"/>
      <c r="E105" s="18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31.5" x14ac:dyDescent="0.25">
      <c r="A106" s="10"/>
      <c r="B106" s="32" t="s">
        <v>145</v>
      </c>
      <c r="C106" s="16">
        <f>[1]Расшир!E1090</f>
        <v>46961.288820000002</v>
      </c>
      <c r="D106" s="16">
        <f>D109+D111</f>
        <v>24.288820000000001</v>
      </c>
      <c r="E106" s="18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57.75" x14ac:dyDescent="0.25">
      <c r="A107" s="10"/>
      <c r="B107" s="63" t="s">
        <v>146</v>
      </c>
      <c r="C107" s="64">
        <f>[1]Расшир!E1091</f>
        <v>46961.288820000002</v>
      </c>
      <c r="D107" s="84">
        <f>D108</f>
        <v>0</v>
      </c>
      <c r="E107" s="18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47.25" x14ac:dyDescent="0.25">
      <c r="A108" s="10"/>
      <c r="B108" s="65" t="s">
        <v>147</v>
      </c>
      <c r="C108" s="24">
        <f>[1]Расшир!E1092</f>
        <v>46937</v>
      </c>
      <c r="D108" s="61">
        <f>[1]Расшир!F1092</f>
        <v>0</v>
      </c>
      <c r="E108" s="18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31.5" hidden="1" x14ac:dyDescent="0.25">
      <c r="A109" s="10"/>
      <c r="B109" s="66" t="s">
        <v>148</v>
      </c>
      <c r="C109" s="67">
        <f>[1]Расшир!E1095</f>
        <v>0</v>
      </c>
      <c r="D109" s="68">
        <f>[1]Расшир!F1095</f>
        <v>0</v>
      </c>
      <c r="E109" s="18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 x14ac:dyDescent="0.25">
      <c r="A110" s="10"/>
      <c r="B110" s="65"/>
      <c r="C110" s="61"/>
      <c r="D110" s="61"/>
      <c r="E110" s="18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29.25" x14ac:dyDescent="0.25">
      <c r="A111" s="10"/>
      <c r="B111" s="69" t="s">
        <v>149</v>
      </c>
      <c r="C111" s="70">
        <f>C112</f>
        <v>24.288820000000001</v>
      </c>
      <c r="D111" s="70">
        <f>D112</f>
        <v>24.288820000000001</v>
      </c>
      <c r="E111" s="18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30" x14ac:dyDescent="0.25">
      <c r="A112" s="10"/>
      <c r="B112" s="71" t="s">
        <v>150</v>
      </c>
      <c r="C112" s="72">
        <f>[1]Расшир!E1094</f>
        <v>24.288820000000001</v>
      </c>
      <c r="D112" s="70">
        <f>[1]Расшир!F1094</f>
        <v>24.288820000000001</v>
      </c>
      <c r="E112" s="18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hidden="1" x14ac:dyDescent="0.25">
      <c r="A113" s="10"/>
      <c r="B113" s="23"/>
      <c r="C113" s="61"/>
      <c r="D113" s="61"/>
      <c r="E113" s="18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 x14ac:dyDescent="0.25">
      <c r="A114" s="10"/>
      <c r="B114" s="23"/>
      <c r="C114" s="61"/>
      <c r="D114" s="61"/>
      <c r="E114" s="18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47.25" x14ac:dyDescent="0.25">
      <c r="A115" s="10"/>
      <c r="B115" s="32" t="s">
        <v>151</v>
      </c>
      <c r="C115" s="16">
        <f>C90+C94+C98+C102+C106</f>
        <v>1590280.8665400045</v>
      </c>
      <c r="D115" s="16">
        <f>D90+D94+D98+D102+D106</f>
        <v>279982.61644999951</v>
      </c>
      <c r="E115" s="18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x14ac:dyDescent="0.25">
      <c r="B116" s="73"/>
      <c r="C116" s="74"/>
      <c r="D116" s="74"/>
      <c r="E116" s="75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x14ac:dyDescent="0.25">
      <c r="B117" s="7"/>
      <c r="C117" s="8"/>
      <c r="D117" s="8"/>
      <c r="E117" s="9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x14ac:dyDescent="0.25">
      <c r="B118" s="7"/>
      <c r="C118" s="6"/>
      <c r="D118" s="8"/>
      <c r="E118" s="9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x14ac:dyDescent="0.25">
      <c r="B119" s="7"/>
      <c r="C119" s="6"/>
      <c r="D119" s="8"/>
      <c r="E119" s="9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x14ac:dyDescent="0.25">
      <c r="B120" s="7"/>
      <c r="C120" s="6"/>
      <c r="D120" s="8"/>
      <c r="E120" s="9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x14ac:dyDescent="0.25">
      <c r="B121" s="7"/>
      <c r="C121" s="6"/>
      <c r="D121" s="8"/>
      <c r="E121" s="9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x14ac:dyDescent="0.25">
      <c r="B122" s="7"/>
      <c r="C122" s="6"/>
      <c r="D122" s="8"/>
      <c r="E122" s="9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x14ac:dyDescent="0.25">
      <c r="B123" s="7"/>
      <c r="C123" s="6"/>
      <c r="D123" s="8"/>
      <c r="E123" s="9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x14ac:dyDescent="0.25">
      <c r="B124" s="7"/>
      <c r="C124" s="6"/>
      <c r="D124" s="8"/>
      <c r="E124" s="9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x14ac:dyDescent="0.25">
      <c r="B125" s="7"/>
      <c r="C125" s="6"/>
      <c r="D125" s="8"/>
      <c r="E125" s="9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x14ac:dyDescent="0.25">
      <c r="B126" s="7"/>
      <c r="C126" s="6"/>
      <c r="D126" s="8"/>
      <c r="E126" s="9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x14ac:dyDescent="0.25">
      <c r="B127" s="7"/>
      <c r="C127" s="6"/>
      <c r="D127" s="8"/>
      <c r="E127" s="9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x14ac:dyDescent="0.25">
      <c r="B128" s="7"/>
      <c r="C128" s="6"/>
      <c r="D128" s="8"/>
      <c r="E128" s="9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2:15" ht="15.75" x14ac:dyDescent="0.25">
      <c r="B129" s="7"/>
      <c r="C129" s="6"/>
      <c r="D129" s="8"/>
      <c r="E129" s="9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2:15" ht="15.75" x14ac:dyDescent="0.25">
      <c r="B130" s="7"/>
      <c r="C130" s="6"/>
      <c r="D130" s="8"/>
      <c r="E130" s="9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2:15" ht="15.75" x14ac:dyDescent="0.25">
      <c r="B131" s="7"/>
      <c r="C131" s="6"/>
      <c r="D131" s="8"/>
      <c r="E131" s="9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2:15" ht="15.75" x14ac:dyDescent="0.25">
      <c r="B132" s="7"/>
      <c r="C132" s="6"/>
      <c r="D132" s="8"/>
      <c r="E132" s="9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5.75" x14ac:dyDescent="0.25">
      <c r="B133" s="7"/>
      <c r="C133" s="6"/>
      <c r="D133" s="8"/>
      <c r="E133" s="9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2:15" ht="15.75" x14ac:dyDescent="0.25">
      <c r="B134" s="7"/>
      <c r="C134" s="6"/>
      <c r="D134" s="8"/>
      <c r="E134" s="9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2:15" ht="15.75" x14ac:dyDescent="0.25">
      <c r="B135" s="7"/>
      <c r="C135" s="6"/>
      <c r="D135" s="8"/>
      <c r="E135" s="9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5.75" x14ac:dyDescent="0.25">
      <c r="B136" s="7"/>
      <c r="C136" s="6"/>
      <c r="D136" s="8"/>
      <c r="E136" s="9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2:15" ht="15.75" x14ac:dyDescent="0.25">
      <c r="B137" s="7"/>
      <c r="C137" s="6"/>
      <c r="D137" s="8"/>
      <c r="E137" s="9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2:15" ht="15.75" x14ac:dyDescent="0.25">
      <c r="B138" s="7"/>
      <c r="C138" s="6"/>
      <c r="D138" s="8"/>
      <c r="E138" s="9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2:15" ht="15.75" x14ac:dyDescent="0.25">
      <c r="B139" s="7"/>
      <c r="C139" s="6"/>
      <c r="D139" s="8"/>
      <c r="E139" s="9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2:15" ht="15.75" x14ac:dyDescent="0.25">
      <c r="B140" s="7"/>
      <c r="C140" s="6"/>
      <c r="D140" s="8"/>
      <c r="E140" s="9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2:15" ht="15.75" x14ac:dyDescent="0.25">
      <c r="B141" s="7"/>
      <c r="C141" s="6"/>
      <c r="D141" s="8"/>
      <c r="E141" s="9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2:15" ht="15.75" x14ac:dyDescent="0.25">
      <c r="B142" s="7"/>
      <c r="C142" s="6"/>
      <c r="D142" s="8"/>
      <c r="E142" s="9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2:15" ht="15.75" x14ac:dyDescent="0.25">
      <c r="B143" s="7"/>
      <c r="C143" s="6"/>
      <c r="D143" s="8"/>
      <c r="E143" s="9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5.75" x14ac:dyDescent="0.25">
      <c r="B144" s="7"/>
      <c r="C144" s="6"/>
      <c r="D144" s="8"/>
      <c r="E144" s="9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2:15" ht="15.75" x14ac:dyDescent="0.25">
      <c r="B145" s="7"/>
      <c r="C145" s="6"/>
      <c r="D145" s="8"/>
      <c r="E145" s="9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2:15" ht="15.75" x14ac:dyDescent="0.25">
      <c r="B146" s="7"/>
      <c r="C146" s="6"/>
      <c r="D146" s="8"/>
      <c r="E146" s="9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2:15" ht="15.75" x14ac:dyDescent="0.25">
      <c r="B147" s="7"/>
      <c r="C147" s="6"/>
      <c r="D147" s="8"/>
      <c r="E147" s="9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2:15" ht="15.75" x14ac:dyDescent="0.25">
      <c r="B148" s="7"/>
      <c r="C148" s="6"/>
      <c r="D148" s="8"/>
      <c r="E148" s="9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2:15" ht="15.75" x14ac:dyDescent="0.25">
      <c r="B149" s="7"/>
      <c r="C149" s="6"/>
      <c r="D149" s="8"/>
      <c r="E149" s="9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2:15" ht="15.75" x14ac:dyDescent="0.25">
      <c r="B150" s="7"/>
      <c r="C150" s="6"/>
      <c r="D150" s="8"/>
      <c r="E150" s="9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2:15" ht="15.75" x14ac:dyDescent="0.25">
      <c r="B151" s="7"/>
      <c r="C151" s="6"/>
      <c r="D151" s="8"/>
      <c r="E151" s="9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2:15" ht="15.75" x14ac:dyDescent="0.25">
      <c r="B152" s="7"/>
      <c r="C152" s="6"/>
      <c r="D152" s="8"/>
      <c r="E152" s="9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2:15" ht="15.75" x14ac:dyDescent="0.25">
      <c r="B153" s="7"/>
      <c r="C153" s="6"/>
      <c r="D153" s="8"/>
      <c r="E153" s="9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2:15" ht="15.75" x14ac:dyDescent="0.25">
      <c r="B154" s="7"/>
      <c r="C154" s="6"/>
      <c r="D154" s="8"/>
      <c r="E154" s="9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2:15" ht="15.75" x14ac:dyDescent="0.25">
      <c r="B155" s="7"/>
      <c r="C155" s="6"/>
      <c r="D155" s="8"/>
      <c r="E155" s="9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2:15" ht="15.75" x14ac:dyDescent="0.25">
      <c r="B156" s="7"/>
      <c r="C156" s="6"/>
      <c r="D156" s="8"/>
      <c r="E156" s="9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5" ht="15.75" x14ac:dyDescent="0.25">
      <c r="B157" s="7"/>
      <c r="C157" s="6"/>
      <c r="D157" s="8"/>
      <c r="E157" s="9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5" ht="15.75" x14ac:dyDescent="0.25">
      <c r="B158" s="7"/>
      <c r="C158" s="6"/>
      <c r="D158" s="8"/>
      <c r="E158" s="9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2:15" ht="15.75" x14ac:dyDescent="0.25">
      <c r="B159" s="7"/>
      <c r="C159" s="6"/>
      <c r="D159" s="8"/>
      <c r="E159" s="9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2:15" ht="15.75" x14ac:dyDescent="0.25">
      <c r="B160" s="7"/>
      <c r="C160" s="6"/>
      <c r="D160" s="8"/>
      <c r="E160" s="9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2:15" ht="15.75" x14ac:dyDescent="0.25">
      <c r="B161" s="7"/>
      <c r="C161" s="6"/>
      <c r="D161" s="8"/>
      <c r="E161" s="9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2:15" ht="15.75" x14ac:dyDescent="0.25">
      <c r="B162" s="7"/>
      <c r="C162" s="6"/>
      <c r="D162" s="8"/>
      <c r="E162" s="9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2:15" ht="15.75" x14ac:dyDescent="0.25">
      <c r="B163" s="7"/>
      <c r="C163" s="6"/>
      <c r="D163" s="8"/>
      <c r="E163" s="9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2:15" ht="15.75" x14ac:dyDescent="0.25">
      <c r="B164" s="7"/>
      <c r="C164" s="6"/>
      <c r="D164" s="8"/>
      <c r="E164" s="9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2:15" ht="15.75" x14ac:dyDescent="0.25">
      <c r="B165" s="7"/>
      <c r="C165" s="6"/>
      <c r="D165" s="8"/>
      <c r="E165" s="9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2:15" ht="15.75" x14ac:dyDescent="0.25">
      <c r="B166" s="7"/>
      <c r="C166" s="6"/>
      <c r="D166" s="8"/>
      <c r="E166" s="9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2:15" ht="15.75" x14ac:dyDescent="0.25">
      <c r="B167" s="7"/>
      <c r="C167" s="6"/>
      <c r="D167" s="8"/>
      <c r="E167" s="9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2:15" ht="15.75" x14ac:dyDescent="0.25">
      <c r="B168" s="7"/>
      <c r="C168" s="6"/>
      <c r="D168" s="8"/>
      <c r="E168" s="9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2:15" ht="15.75" x14ac:dyDescent="0.25">
      <c r="B169" s="7"/>
      <c r="C169" s="6"/>
      <c r="D169" s="8"/>
      <c r="E169" s="9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2:15" ht="15.75" x14ac:dyDescent="0.25">
      <c r="B170" s="7"/>
      <c r="C170" s="6"/>
      <c r="D170" s="8"/>
      <c r="E170" s="9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2:15" ht="15.75" x14ac:dyDescent="0.25">
      <c r="B171" s="7"/>
      <c r="C171" s="6"/>
      <c r="D171" s="8"/>
      <c r="E171" s="9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2:15" ht="15.75" x14ac:dyDescent="0.25">
      <c r="B172" s="7"/>
      <c r="C172" s="6"/>
      <c r="D172" s="8"/>
      <c r="E172" s="9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2:15" ht="15.75" x14ac:dyDescent="0.25">
      <c r="B173" s="7"/>
      <c r="C173" s="6"/>
      <c r="D173" s="8"/>
      <c r="E173" s="9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2:15" ht="15.75" x14ac:dyDescent="0.25">
      <c r="B174" s="7"/>
      <c r="C174" s="6"/>
      <c r="D174" s="8"/>
      <c r="E174" s="9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2:15" ht="15.75" x14ac:dyDescent="0.25">
      <c r="B175" s="7"/>
      <c r="C175" s="6"/>
      <c r="D175" s="8"/>
      <c r="E175" s="9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2:15" ht="15.75" x14ac:dyDescent="0.25">
      <c r="B176" s="7"/>
      <c r="C176" s="6"/>
      <c r="D176" s="8"/>
      <c r="E176" s="9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2:15" ht="15.75" x14ac:dyDescent="0.25">
      <c r="B177" s="7"/>
      <c r="C177" s="6"/>
      <c r="D177" s="8"/>
      <c r="E177" s="9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2:15" ht="15.75" x14ac:dyDescent="0.25">
      <c r="B178" s="7"/>
      <c r="C178" s="6"/>
      <c r="D178" s="8"/>
      <c r="E178" s="9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2:15" ht="15.75" x14ac:dyDescent="0.25">
      <c r="B179" s="7"/>
      <c r="C179" s="6"/>
      <c r="D179" s="8"/>
      <c r="E179" s="9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2:15" ht="15.75" x14ac:dyDescent="0.25">
      <c r="B180" s="7"/>
      <c r="C180" s="6"/>
      <c r="D180" s="8"/>
      <c r="E180" s="9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2:15" ht="15.75" x14ac:dyDescent="0.25">
      <c r="B181" s="7"/>
      <c r="C181" s="6"/>
      <c r="D181" s="8"/>
      <c r="E181" s="9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2:15" ht="15.75" x14ac:dyDescent="0.25">
      <c r="B182" s="7"/>
      <c r="C182" s="6"/>
      <c r="D182" s="8"/>
      <c r="E182" s="9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2:15" ht="15.75" x14ac:dyDescent="0.25">
      <c r="B183" s="7"/>
      <c r="C183" s="6"/>
      <c r="D183" s="8"/>
      <c r="E183" s="9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2:15" ht="15.75" x14ac:dyDescent="0.25">
      <c r="B184" s="7"/>
      <c r="C184" s="6"/>
      <c r="D184" s="8"/>
      <c r="E184" s="9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2:15" ht="15.75" x14ac:dyDescent="0.25">
      <c r="B185" s="7"/>
      <c r="C185" s="6"/>
      <c r="D185" s="8"/>
      <c r="E185" s="9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2:15" ht="15.75" x14ac:dyDescent="0.25">
      <c r="B186" s="7"/>
      <c r="C186" s="6"/>
      <c r="D186" s="8"/>
      <c r="E186" s="9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2:15" ht="15.75" x14ac:dyDescent="0.25">
      <c r="B187" s="7"/>
      <c r="C187" s="6"/>
      <c r="D187" s="8"/>
      <c r="E187" s="9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5" ht="15.75" x14ac:dyDescent="0.25">
      <c r="B188" s="7"/>
      <c r="C188" s="6"/>
      <c r="D188" s="8"/>
      <c r="E188" s="9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5" ht="15.75" x14ac:dyDescent="0.25">
      <c r="B189" s="7"/>
      <c r="C189" s="6"/>
      <c r="D189" s="8"/>
      <c r="E189" s="9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2:15" ht="15.75" x14ac:dyDescent="0.25">
      <c r="B190" s="7"/>
      <c r="C190" s="6"/>
      <c r="D190" s="8"/>
      <c r="E190" s="9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2:15" ht="15.75" x14ac:dyDescent="0.25">
      <c r="B191" s="7"/>
      <c r="C191" s="6"/>
      <c r="D191" s="8"/>
      <c r="E191" s="9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2:15" ht="15.75" x14ac:dyDescent="0.25">
      <c r="B192" s="7"/>
      <c r="C192" s="6"/>
      <c r="D192" s="8"/>
      <c r="E192" s="9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2:15" ht="15.75" x14ac:dyDescent="0.25">
      <c r="B193" s="7"/>
      <c r="C193" s="6"/>
      <c r="D193" s="8"/>
      <c r="E193" s="9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2:15" ht="15.75" x14ac:dyDescent="0.25">
      <c r="B194" s="7"/>
      <c r="C194" s="6"/>
      <c r="D194" s="8"/>
      <c r="E194" s="9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2:15" ht="15.75" x14ac:dyDescent="0.25">
      <c r="B195" s="7"/>
      <c r="C195" s="6"/>
      <c r="D195" s="8"/>
      <c r="E195" s="9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2:15" ht="15.75" x14ac:dyDescent="0.25">
      <c r="B196" s="7"/>
      <c r="C196" s="6"/>
      <c r="D196" s="8"/>
      <c r="E196" s="9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2:15" ht="15.75" x14ac:dyDescent="0.25">
      <c r="B197" s="7"/>
      <c r="C197" s="6"/>
      <c r="D197" s="8"/>
      <c r="E197" s="9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2:15" ht="15.75" x14ac:dyDescent="0.25">
      <c r="B198" s="7"/>
      <c r="C198" s="6"/>
      <c r="D198" s="8"/>
      <c r="E198" s="9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2:15" ht="15.75" x14ac:dyDescent="0.25">
      <c r="B199" s="7"/>
      <c r="C199" s="6"/>
      <c r="D199" s="8"/>
      <c r="E199" s="9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2:15" ht="15.75" x14ac:dyDescent="0.25">
      <c r="B200" s="7"/>
      <c r="C200" s="6"/>
      <c r="D200" s="8"/>
      <c r="E200" s="9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2:15" ht="15.75" x14ac:dyDescent="0.25">
      <c r="B201" s="7"/>
      <c r="C201" s="6"/>
      <c r="D201" s="8"/>
      <c r="E201" s="9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2:15" ht="15.75" x14ac:dyDescent="0.25">
      <c r="B202" s="7"/>
      <c r="C202" s="6"/>
      <c r="D202" s="8"/>
      <c r="E202" s="9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2:15" ht="15.75" x14ac:dyDescent="0.25">
      <c r="B203" s="7"/>
      <c r="C203" s="6"/>
      <c r="D203" s="8"/>
      <c r="E203" s="9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2:15" ht="15.75" x14ac:dyDescent="0.25">
      <c r="B204" s="7"/>
      <c r="C204" s="6"/>
      <c r="D204" s="8"/>
      <c r="E204" s="9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2:15" ht="15.75" x14ac:dyDescent="0.25">
      <c r="B205" s="7"/>
      <c r="C205" s="6"/>
      <c r="D205" s="8"/>
      <c r="E205" s="9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2:15" ht="15.75" x14ac:dyDescent="0.25">
      <c r="B206" s="7"/>
      <c r="C206" s="6"/>
      <c r="D206" s="8"/>
      <c r="E206" s="9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2:15" ht="15.75" x14ac:dyDescent="0.25">
      <c r="B207" s="7"/>
      <c r="C207" s="6"/>
      <c r="D207" s="8"/>
      <c r="E207" s="9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2:15" ht="15.75" x14ac:dyDescent="0.25">
      <c r="B208" s="7"/>
      <c r="C208" s="6"/>
      <c r="D208" s="8"/>
      <c r="E208" s="9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2:15" ht="15.75" x14ac:dyDescent="0.25">
      <c r="B209" s="7"/>
      <c r="C209" s="6"/>
      <c r="D209" s="8"/>
      <c r="E209" s="9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2:15" ht="15.75" x14ac:dyDescent="0.25">
      <c r="B210" s="7"/>
      <c r="C210" s="6"/>
      <c r="D210" s="8"/>
      <c r="E210" s="9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2:15" ht="15.75" x14ac:dyDescent="0.25">
      <c r="B211" s="7"/>
      <c r="C211" s="6"/>
      <c r="D211" s="8"/>
      <c r="E211" s="9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2:15" ht="15.75" x14ac:dyDescent="0.25">
      <c r="B212" s="7"/>
      <c r="C212" s="6"/>
      <c r="D212" s="8"/>
      <c r="E212" s="9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2:15" ht="15.75" x14ac:dyDescent="0.25">
      <c r="B213" s="7"/>
      <c r="C213" s="6"/>
      <c r="D213" s="8"/>
      <c r="E213" s="9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2:15" ht="15.75" x14ac:dyDescent="0.25">
      <c r="B214" s="7"/>
      <c r="C214" s="6"/>
      <c r="D214" s="8"/>
      <c r="E214" s="9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2:15" ht="15.75" x14ac:dyDescent="0.25">
      <c r="B215" s="7"/>
      <c r="C215" s="6"/>
      <c r="D215" s="8"/>
      <c r="E215" s="9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2:15" ht="15.75" x14ac:dyDescent="0.25">
      <c r="B216" s="7"/>
      <c r="C216" s="6"/>
      <c r="D216" s="8"/>
      <c r="E216" s="9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2:15" ht="15.75" x14ac:dyDescent="0.25">
      <c r="B217" s="7"/>
      <c r="C217" s="6"/>
      <c r="D217" s="8"/>
      <c r="E217" s="9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2:15" ht="15.75" x14ac:dyDescent="0.25">
      <c r="B218" s="7"/>
      <c r="C218" s="6"/>
      <c r="D218" s="8"/>
      <c r="E218" s="9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5" ht="15.75" x14ac:dyDescent="0.25">
      <c r="B219" s="7"/>
      <c r="C219" s="6"/>
      <c r="D219" s="8"/>
      <c r="E219" s="9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401" spans="7:7" x14ac:dyDescent="0.2">
      <c r="G401" s="85"/>
    </row>
    <row r="486" spans="1:4" s="5" customFormat="1" ht="18.75" x14ac:dyDescent="0.3">
      <c r="A486" s="1"/>
      <c r="B486" s="2"/>
      <c r="C486" s="3"/>
      <c r="D486" s="76"/>
    </row>
    <row r="487" spans="1:4" s="5" customFormat="1" ht="18.75" x14ac:dyDescent="0.3">
      <c r="A487" s="1"/>
      <c r="B487" s="2"/>
      <c r="C487" s="3"/>
      <c r="D487" s="76"/>
    </row>
    <row r="490" spans="1:4" s="5" customFormat="1" x14ac:dyDescent="0.2">
      <c r="A490" s="1"/>
      <c r="B490" s="2"/>
      <c r="C490" s="3"/>
      <c r="D490" s="77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ate xmlns="2e57be2a-8b9e-4309-8c8e-fd8fbfe13bc4">2016-03-31T16:00:00+00:00</date>
    <mode xmlns="2e57be2a-8b9e-4309-8c8e-fd8fbfe13bc4">месяц</mode>
    <page xmlns="2e57be2a-8b9e-4309-8c8e-fd8fbfe13bc4">Исполнение бюджета</pag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7BF12ED823C6247BC04C337128147BD" ma:contentTypeVersion="6" ma:contentTypeDescription="Создание документа." ma:contentTypeScope="" ma:versionID="1fcdf9388a9a04b6d30b1e66c9c6a9cc">
  <xsd:schema xmlns:xsd="http://www.w3.org/2001/XMLSchema" xmlns:xs="http://www.w3.org/2001/XMLSchema" xmlns:p="http://schemas.microsoft.com/office/2006/metadata/properties" xmlns:ns1="http://schemas.microsoft.com/sharepoint/v3" xmlns:ns2="2e57be2a-8b9e-4309-8c8e-fd8fbfe13bc4" targetNamespace="http://schemas.microsoft.com/office/2006/metadata/properties" ma:root="true" ma:fieldsID="ed24ea8896927879317bc6cd595320b4" ns1:_="" ns2:_="">
    <xsd:import namespace="http://schemas.microsoft.com/sharepoint/v3"/>
    <xsd:import namespace="2e57be2a-8b9e-4309-8c8e-fd8fbfe13bc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ate" minOccurs="0"/>
                <xsd:element ref="ns2:mode" minOccurs="0"/>
                <xsd:element ref="ns2:p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7be2a-8b9e-4309-8c8e-fd8fbfe13bc4" elementFormDefault="qualified">
    <xsd:import namespace="http://schemas.microsoft.com/office/2006/documentManagement/types"/>
    <xsd:import namespace="http://schemas.microsoft.com/office/infopath/2007/PartnerControls"/>
    <xsd:element name="date" ma:index="10" nillable="true" ma:displayName="Дата документа" ma:format="DateOnly" ma:internalName="date">
      <xsd:simpleType>
        <xsd:restriction base="dms:DateTime"/>
      </xsd:simpleType>
    </xsd:element>
    <xsd:element name="mode" ma:index="11" nillable="true" ma:displayName="Период" ma:default="без периода" ma:format="Dropdown" ma:internalName="mode">
      <xsd:simpleType>
        <xsd:restriction base="dms:Choice">
          <xsd:enumeration value="год"/>
          <xsd:enumeration value="квартал"/>
          <xsd:enumeration value="месяц"/>
          <xsd:enumeration value="без периода"/>
        </xsd:restriction>
      </xsd:simpleType>
    </xsd:element>
    <xsd:element name="page" ma:index="12" nillable="true" ma:displayName="Страница" ma:format="Dropdown" ma:internalName="page">
      <xsd:simpleType>
        <xsd:restriction base="dms:Choice">
          <xsd:enumeration value="Cведения о численности муниципальных служащих"/>
          <xsd:enumeration value="Исполнение бюджета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EE216-28C0-437D-ADCB-BA6F5F3E0F02}"/>
</file>

<file path=customXml/itemProps2.xml><?xml version="1.0" encoding="utf-8"?>
<ds:datastoreItem xmlns:ds="http://schemas.openxmlformats.org/officeDocument/2006/customXml" ds:itemID="{550F0FEE-B1BD-4281-A1B4-6AC5E30EC15D}"/>
</file>

<file path=customXml/itemProps3.xml><?xml version="1.0" encoding="utf-8"?>
<ds:datastoreItem xmlns:ds="http://schemas.openxmlformats.org/officeDocument/2006/customXml" ds:itemID="{05C26F1A-437F-43DF-BC22-4AD44612FB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01.04.2016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petrovape</dc:creator>
  <cp:lastModifiedBy>Богданов Филипп Владимирович</cp:lastModifiedBy>
  <cp:lastPrinted>2016-04-18T09:16:50Z</cp:lastPrinted>
  <dcterms:created xsi:type="dcterms:W3CDTF">2016-04-18T04:02:48Z</dcterms:created>
  <dcterms:modified xsi:type="dcterms:W3CDTF">2016-04-20T03:48:01Z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0x01010007BF12ED823C6247BC04C337128147BD</vt:lpwstr>
  </property>
  <property fmtid="{D5CDD505-2E9C-101B-9397-08002B2CF9AE}" pid="3" name="show">
    <vt:bool>false</vt:bool>
  </property>
</Properties>
</file>