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980" windowHeight="9000"/>
  </bookViews>
  <sheets>
    <sheet name="за 2016 год" sheetId="1" r:id="rId1"/>
  </sheets>
  <externalReferences>
    <externalReference r:id="rId2"/>
  </externalReferences>
  <definedNames>
    <definedName name="Z_3A62FDFE_B33F_4285_AF26_B946B57D89E5_.wvu.Rows" localSheetId="0" hidden="1">'за 2016 год'!$29:$29,'за 2016 год'!$38:$38,'за 2016 год'!$75:$76,'за 2016 год'!$92:$95,'за 2016 год'!$112:$112,'за 2016 год'!$116:$116,'за 2016 год'!#REF!</definedName>
    <definedName name="Z_5F4BDBB1_E645_4516_8FC8_7D1E2AFE448F_.wvu.Rows" localSheetId="0" hidden="1">'за 2016 год'!$29:$29,'за 2016 год'!$38:$38,'за 2016 год'!$61:$61,'за 2016 год'!$75:$76,'за 2016 год'!$92:$95,'за 2016 год'!$112:$112,'за 2016 год'!$116:$116</definedName>
    <definedName name="Z_791A6B44_A126_477F_8F66_87C81269CCAF_.wvu.Rows" localSheetId="0" hidden="1">'за 2016 год'!#REF!,'за 2016 год'!$110:$111,'за 2016 год'!$117:$117</definedName>
    <definedName name="Z_AFEF4DE1_67D6_48C6_A8C8_B9E9198BBD0E_.wvu.Rows" localSheetId="0" hidden="1">'за 2016 год'!#REF!,'за 2016 год'!$117:$117</definedName>
    <definedName name="Z_CAE69FAB_AFBE_4188_8F32_69E048226F14_.wvu.Rows" localSheetId="0" hidden="1">'за 2016 год'!$29:$29,'за 2016 год'!$38:$38,'за 2016 год'!$75:$76,'за 2016 год'!$92:$95,'за 2016 год'!$112:$112,'за 2016 год'!$116:$116,'за 2016 год'!#REF!</definedName>
    <definedName name="Z_D2DF83CF_573E_4A86_A4BE_5A992E023C65_.wvu.Rows" localSheetId="0" hidden="1">'за 2016 год'!#REF!,'за 2016 год'!$110:$111,'за 2016 год'!$117:$117</definedName>
    <definedName name="Z_E2CE03E0_A708_4616_8DFD_0910D1C70A9E_.wvu.Rows" localSheetId="0" hidden="1">'за 2016 год'!#REF!,'за 2016 год'!$110:$111,'за 2016 год'!$117:$117</definedName>
    <definedName name="Z_E6F394BB_DB4B_47AB_A066_DC195B03AE3E_.wvu.Rows" localSheetId="0" hidden="1">'за 2016 год'!$29:$29,'за 2016 год'!$38:$38,'за 2016 год'!$75:$76,'за 2016 год'!$92:$95,'за 2016 год'!$112:$112,'за 2016 год'!$116:$116,'за 2016 год'!#REF!</definedName>
    <definedName name="Z_E8991B2E_0E9F_48F3_A4D6_3B340ABE8C8E_.wvu.Rows" localSheetId="0" hidden="1">'за 2016 год'!$38:$39,'за 2016 год'!$117:$117</definedName>
    <definedName name="Z_F8542D9D_A523_4F6F_8CFE_9BA4BA3D5B88_.wvu.Rows" localSheetId="0" hidden="1">'за 2016 год'!$38:$38,'за 2016 год'!$92:$95,'за 2016 год'!$110:$112,'за 2016 год'!$116:$116</definedName>
    <definedName name="Z_FAFBB87E_73E9_461E_A4E8_A0EB3259EED0_.wvu.PrintArea" localSheetId="0" hidden="1">'за 2016 год'!$A$1:$E$118</definedName>
    <definedName name="Z_FAFBB87E_73E9_461E_A4E8_A0EB3259EED0_.wvu.Rows" localSheetId="0" hidden="1">'за 2016 год'!$30:$30,'за 2016 год'!$38:$38,'за 2016 год'!$92:$95,'за 2016 год'!$110:$112,'за 2016 год'!$116:$116</definedName>
  </definedNames>
  <calcPr calcId="145621"/>
</workbook>
</file>

<file path=xl/calcChain.xml><?xml version="1.0" encoding="utf-8"?>
<calcChain xmlns="http://schemas.openxmlformats.org/spreadsheetml/2006/main">
  <c r="D115" i="1" l="1"/>
  <c r="D114" i="1" s="1"/>
  <c r="C115" i="1"/>
  <c r="C114" i="1" s="1"/>
  <c r="D112" i="1"/>
  <c r="D109" i="1" s="1"/>
  <c r="C112" i="1"/>
  <c r="D111" i="1"/>
  <c r="C111" i="1"/>
  <c r="D110" i="1"/>
  <c r="C110" i="1"/>
  <c r="C109" i="1"/>
  <c r="D107" i="1"/>
  <c r="C107" i="1"/>
  <c r="D106" i="1"/>
  <c r="D105" i="1" s="1"/>
  <c r="C106" i="1"/>
  <c r="D103" i="1"/>
  <c r="C103" i="1"/>
  <c r="D102" i="1"/>
  <c r="C102" i="1"/>
  <c r="D101" i="1"/>
  <c r="C101" i="1"/>
  <c r="D99" i="1"/>
  <c r="C99" i="1"/>
  <c r="D98" i="1"/>
  <c r="D97" i="1" s="1"/>
  <c r="C98" i="1"/>
  <c r="C97" i="1" s="1"/>
  <c r="D95" i="1"/>
  <c r="C95" i="1"/>
  <c r="D94" i="1"/>
  <c r="D93" i="1" s="1"/>
  <c r="C94" i="1"/>
  <c r="C93" i="1" s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E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E27" i="1" s="1"/>
  <c r="C27" i="1"/>
  <c r="D26" i="1"/>
  <c r="C26" i="1"/>
  <c r="D25" i="1"/>
  <c r="E25" i="1" s="1"/>
  <c r="C25" i="1"/>
  <c r="D24" i="1"/>
  <c r="C24" i="1"/>
  <c r="D23" i="1"/>
  <c r="E23" i="1" s="1"/>
  <c r="C23" i="1"/>
  <c r="D22" i="1"/>
  <c r="C22" i="1"/>
  <c r="D21" i="1"/>
  <c r="E21" i="1" s="1"/>
  <c r="C21" i="1"/>
  <c r="D20" i="1"/>
  <c r="C20" i="1"/>
  <c r="D19" i="1"/>
  <c r="E19" i="1" s="1"/>
  <c r="C19" i="1"/>
  <c r="D18" i="1"/>
  <c r="C18" i="1"/>
  <c r="D17" i="1"/>
  <c r="E17" i="1" s="1"/>
  <c r="C17" i="1"/>
  <c r="D16" i="1"/>
  <c r="C16" i="1"/>
  <c r="C15" i="1" s="1"/>
  <c r="D14" i="1"/>
  <c r="C14" i="1"/>
  <c r="D13" i="1"/>
  <c r="C13" i="1"/>
  <c r="D12" i="1"/>
  <c r="C12" i="1"/>
  <c r="D10" i="1"/>
  <c r="C10" i="1"/>
  <c r="D9" i="1"/>
  <c r="E9" i="1" s="1"/>
  <c r="C9" i="1"/>
  <c r="D8" i="1"/>
  <c r="C8" i="1"/>
  <c r="C7" i="1" s="1"/>
  <c r="E13" i="1" l="1"/>
  <c r="D15" i="1"/>
  <c r="C11" i="1"/>
  <c r="C6" i="1" s="1"/>
  <c r="C105" i="1"/>
  <c r="C118" i="1" s="1"/>
  <c r="D118" i="1"/>
  <c r="E15" i="1"/>
  <c r="E8" i="1"/>
  <c r="E14" i="1"/>
  <c r="E18" i="1"/>
  <c r="E22" i="1"/>
  <c r="E26" i="1"/>
  <c r="E30" i="1"/>
  <c r="E10" i="1"/>
  <c r="E12" i="1"/>
  <c r="E20" i="1"/>
  <c r="E24" i="1"/>
  <c r="E28" i="1"/>
  <c r="E32" i="1"/>
  <c r="D7" i="1"/>
  <c r="D11" i="1"/>
  <c r="E31" i="1"/>
  <c r="E33" i="1"/>
  <c r="E35" i="1"/>
  <c r="D91" i="1"/>
  <c r="E16" i="1"/>
  <c r="C91" i="1"/>
  <c r="E42" i="1"/>
  <c r="E43" i="1"/>
  <c r="E44" i="1"/>
  <c r="E45" i="1"/>
  <c r="E46" i="1"/>
  <c r="E47" i="1"/>
  <c r="E48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5" i="1"/>
  <c r="E86" i="1"/>
  <c r="E87" i="1"/>
  <c r="E88" i="1"/>
  <c r="E89" i="1"/>
  <c r="E37" i="1"/>
  <c r="E11" i="1" l="1"/>
  <c r="E7" i="1"/>
  <c r="D6" i="1"/>
  <c r="E6" i="1" s="1"/>
</calcChain>
</file>

<file path=xl/sharedStrings.xml><?xml version="1.0" encoding="utf-8"?>
<sst xmlns="http://schemas.openxmlformats.org/spreadsheetml/2006/main" count="156" uniqueCount="155">
  <si>
    <t xml:space="preserve">                          Сведения об исполнении бюджета г. Красноярска за 2016 год</t>
  </si>
  <si>
    <t>тыс. руб.</t>
  </si>
  <si>
    <t>Наименование показателей</t>
  </si>
  <si>
    <t>Бюджет города   на 2016 год с учетом изменений</t>
  </si>
  <si>
    <t>Исполненона 01.01.2017г.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</si>
  <si>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</si>
  <si>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</si>
  <si>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</si>
  <si>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</si>
  <si>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</si>
  <si>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</si>
  <si>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</si>
  <si>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</si>
  <si>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</si>
  <si>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</si>
  <si>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</si>
  <si>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</si>
  <si>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</si>
  <si>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</si>
  <si>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</si>
  <si>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</si>
  <si>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</si>
  <si>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</si>
  <si>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</si>
  <si>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</si>
  <si>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</si>
  <si>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</si>
  <si>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</si>
  <si>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</si>
  <si>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</si>
  <si>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</si>
  <si>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</si>
  <si>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</si>
  <si>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</si>
  <si>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</si>
  <si>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-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</si>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</sst>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0.0%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4" fontId="0" fillId="3" borderId="0" xfId="0" applyNumberFormat="1" applyFont="1" applyFill="1"/>
    <xf numFmtId="0" fontId="0" fillId="3" borderId="0" xfId="0" applyFont="1" applyFill="1" applyAlignment="1">
      <alignment horizontal="center" wrapText="1"/>
    </xf>
    <xf numFmtId="0" fontId="0" fillId="0" borderId="3" xfId="0" applyFont="1" applyBorder="1" applyAlignment="1">
      <alignment horizontal="right"/>
    </xf>
    <xf numFmtId="0" fontId="4" fillId="0" borderId="4" xfId="0" applyFont="1" applyBorder="1" applyAlignment="1"/>
    <xf numFmtId="4" fontId="4" fillId="3" borderId="3" xfId="0" applyNumberFormat="1" applyFont="1" applyFill="1" applyBorder="1"/>
    <xf numFmtId="0" fontId="4" fillId="3" borderId="3" xfId="0" applyFont="1" applyFill="1" applyBorder="1" applyAlignment="1">
      <alignment horizontal="center" wrapText="1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 wrapText="1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6/&#1061;II%202016%20(&#1075;&#1086;&#1076;&#1086;&#1074;&#1072;&#1103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банки "/>
      <sheetName val="ОРИБО(Фазлеевой)+Доходы"/>
      <sheetName val="Скоку"/>
      <sheetName val="горнов"/>
      <sheetName val="Скоку (расш вариант)"/>
      <sheetName val="Лист1"/>
      <sheetName val="Лист2"/>
    </sheetNames>
    <sheetDataSet>
      <sheetData sheetId="0">
        <row r="9">
          <cell r="E9">
            <v>488065.95</v>
          </cell>
          <cell r="F9">
            <v>693449.82892</v>
          </cell>
        </row>
        <row r="13">
          <cell r="E13">
            <v>6754771.8499999987</v>
          </cell>
          <cell r="F13">
            <v>6795748.2749499995</v>
          </cell>
        </row>
        <row r="32">
          <cell r="E32">
            <v>985558.32000000007</v>
          </cell>
          <cell r="F32">
            <v>994034.09568999999</v>
          </cell>
        </row>
        <row r="35">
          <cell r="E35">
            <v>649.80999999999995</v>
          </cell>
          <cell r="F35">
            <v>688.91174999999998</v>
          </cell>
        </row>
        <row r="41">
          <cell r="E41">
            <v>278016.89</v>
          </cell>
          <cell r="F41">
            <v>249206.45765</v>
          </cell>
        </row>
        <row r="42">
          <cell r="E42">
            <v>823477.16</v>
          </cell>
          <cell r="F42">
            <v>711335.22377000004</v>
          </cell>
        </row>
        <row r="51">
          <cell r="E51">
            <v>259596.48</v>
          </cell>
          <cell r="F51">
            <v>241875.36845000001</v>
          </cell>
        </row>
        <row r="59">
          <cell r="E59">
            <v>104.52</v>
          </cell>
          <cell r="F59">
            <v>83.73424</v>
          </cell>
        </row>
        <row r="76">
          <cell r="E76">
            <v>2180577.6300000004</v>
          </cell>
          <cell r="F76">
            <v>1556607.6552599999</v>
          </cell>
        </row>
        <row r="107">
          <cell r="E107">
            <v>84156.239999999991</v>
          </cell>
          <cell r="F107">
            <v>85514.158550000007</v>
          </cell>
        </row>
        <row r="115">
          <cell r="E115">
            <v>26537.35</v>
          </cell>
          <cell r="F115">
            <v>48526.290079999999</v>
          </cell>
        </row>
        <row r="129">
          <cell r="E129">
            <v>1666377.83</v>
          </cell>
          <cell r="F129">
            <v>1315938.1116300002</v>
          </cell>
        </row>
        <row r="152">
          <cell r="E152">
            <v>53.83</v>
          </cell>
          <cell r="F152">
            <v>273.66000000000003</v>
          </cell>
        </row>
        <row r="157">
          <cell r="E157">
            <v>237051.2</v>
          </cell>
          <cell r="F157">
            <v>266737.24859999999</v>
          </cell>
        </row>
        <row r="209">
          <cell r="E209">
            <v>169020.41</v>
          </cell>
          <cell r="F209">
            <v>188102.46950000001</v>
          </cell>
        </row>
        <row r="215">
          <cell r="E215">
            <v>12731803.68952</v>
          </cell>
          <cell r="F215">
            <v>12294630.947929999</v>
          </cell>
        </row>
        <row r="216">
          <cell r="E216">
            <v>12724264.789749999</v>
          </cell>
          <cell r="F216">
            <v>12448340.55658</v>
          </cell>
        </row>
        <row r="217">
          <cell r="E217">
            <v>89608.2</v>
          </cell>
          <cell r="F217">
            <v>89608.2</v>
          </cell>
        </row>
        <row r="221">
          <cell r="E221">
            <v>10367159.17921</v>
          </cell>
          <cell r="F221">
            <v>10121650.0649</v>
          </cell>
        </row>
        <row r="270">
          <cell r="E270">
            <v>97.572100000000006</v>
          </cell>
          <cell r="F270">
            <v>32.200000000000003</v>
          </cell>
        </row>
        <row r="280">
          <cell r="E280">
            <v>2267399.8384399996</v>
          </cell>
          <cell r="F280">
            <v>2237050.0916799996</v>
          </cell>
        </row>
        <row r="337">
          <cell r="E337">
            <v>0</v>
          </cell>
          <cell r="F337">
            <v>0</v>
          </cell>
        </row>
        <row r="340">
          <cell r="E340">
            <v>21469.989600000001</v>
          </cell>
          <cell r="F340">
            <v>21474.536400000001</v>
          </cell>
        </row>
        <row r="342">
          <cell r="E342">
            <v>0</v>
          </cell>
          <cell r="F342">
            <v>4011.9870299999998</v>
          </cell>
        </row>
        <row r="348">
          <cell r="E348">
            <v>-13931.089830000001</v>
          </cell>
          <cell r="F348">
            <v>-179196.13208000001</v>
          </cell>
        </row>
        <row r="367">
          <cell r="E367">
            <v>27333852.609519999</v>
          </cell>
          <cell r="F367">
            <v>26121962.2848</v>
          </cell>
        </row>
        <row r="370">
          <cell r="E370">
            <v>3413323.7010500003</v>
          </cell>
          <cell r="F370">
            <v>3108250.4902499998</v>
          </cell>
        </row>
        <row r="404">
          <cell r="E404">
            <v>2585.5600000000004</v>
          </cell>
          <cell r="F404">
            <v>2573.4912300000001</v>
          </cell>
        </row>
        <row r="408">
          <cell r="E408">
            <v>63855.734499999999</v>
          </cell>
          <cell r="F408">
            <v>58704.129979999998</v>
          </cell>
        </row>
        <row r="415">
          <cell r="E415">
            <v>888145.63379999984</v>
          </cell>
          <cell r="F415">
            <v>848867.57436999993</v>
          </cell>
        </row>
        <row r="427">
          <cell r="E427">
            <v>195.8</v>
          </cell>
          <cell r="F427">
            <v>178.21136000000001</v>
          </cell>
        </row>
        <row r="430">
          <cell r="E430">
            <v>183264.75</v>
          </cell>
          <cell r="F430">
            <v>160614.16992000001</v>
          </cell>
        </row>
        <row r="440">
          <cell r="E440">
            <v>7307.31</v>
          </cell>
          <cell r="F440">
            <v>7243.9549499999994</v>
          </cell>
        </row>
        <row r="447">
          <cell r="E447">
            <v>72444.491989999995</v>
          </cell>
          <cell r="F447">
            <v>0</v>
          </cell>
        </row>
        <row r="449">
          <cell r="E449">
            <v>2195524.4207600001</v>
          </cell>
          <cell r="F449">
            <v>2030068.9584400002</v>
          </cell>
        </row>
        <row r="473">
          <cell r="E473">
            <v>74533.567670000004</v>
          </cell>
          <cell r="F473">
            <v>71657.923209999994</v>
          </cell>
        </row>
        <row r="483">
          <cell r="E483">
            <v>74533.567670000004</v>
          </cell>
          <cell r="F483">
            <v>71657.923209999994</v>
          </cell>
        </row>
        <row r="490">
          <cell r="E490">
            <v>3798430.8324200003</v>
          </cell>
          <cell r="F490">
            <v>3668179.2487499998</v>
          </cell>
        </row>
        <row r="544">
          <cell r="E544">
            <v>522605.21792999998</v>
          </cell>
          <cell r="F544">
            <v>505375.63802000001</v>
          </cell>
        </row>
        <row r="553">
          <cell r="E553">
            <v>3134359.5350100002</v>
          </cell>
          <cell r="F553">
            <v>3045566.6497200001</v>
          </cell>
        </row>
        <row r="559">
          <cell r="E559">
            <v>141466.07947999999</v>
          </cell>
          <cell r="F559">
            <v>117236.96101000003</v>
          </cell>
        </row>
        <row r="571">
          <cell r="E571">
            <v>3504859.0616600001</v>
          </cell>
          <cell r="F571">
            <v>3123449.92637</v>
          </cell>
        </row>
        <row r="611">
          <cell r="E611">
            <v>1451733.91824</v>
          </cell>
          <cell r="F611">
            <v>1395516.0387399998</v>
          </cell>
        </row>
        <row r="620">
          <cell r="E620">
            <v>583272.36615000002</v>
          </cell>
          <cell r="F620">
            <v>391298.19602000003</v>
          </cell>
        </row>
        <row r="625">
          <cell r="E625">
            <v>587575.07619999989</v>
          </cell>
          <cell r="F625">
            <v>527430.05151000002</v>
          </cell>
        </row>
        <row r="629">
          <cell r="E629">
            <v>7600</v>
          </cell>
          <cell r="F629">
            <v>7600</v>
          </cell>
        </row>
        <row r="632">
          <cell r="E632">
            <v>874677.70106999995</v>
          </cell>
          <cell r="F632">
            <v>801605.64009999984</v>
          </cell>
        </row>
        <row r="651">
          <cell r="E651">
            <v>24229.82056</v>
          </cell>
          <cell r="F651">
            <v>24196.051230000001</v>
          </cell>
        </row>
        <row r="658">
          <cell r="E658">
            <v>3700</v>
          </cell>
          <cell r="F658">
            <v>3666.2306699999999</v>
          </cell>
        </row>
        <row r="661">
          <cell r="E661">
            <v>20529.82056</v>
          </cell>
          <cell r="F661">
            <v>20529.82056</v>
          </cell>
        </row>
        <row r="663">
          <cell r="E663">
            <v>14035464.281880002</v>
          </cell>
          <cell r="F663">
            <v>13571168.955979997</v>
          </cell>
        </row>
        <row r="703">
          <cell r="E703">
            <v>5586691.2138600005</v>
          </cell>
          <cell r="F703">
            <v>5481810.6886999998</v>
          </cell>
        </row>
        <row r="717">
          <cell r="E717">
            <v>7328524.9612600012</v>
          </cell>
          <cell r="F717">
            <v>7013386.5049999999</v>
          </cell>
        </row>
        <row r="729">
          <cell r="E729">
            <v>551210.57030999998</v>
          </cell>
          <cell r="F729">
            <v>527098.79675999994</v>
          </cell>
        </row>
        <row r="749">
          <cell r="E749">
            <v>569037.53645000001</v>
          </cell>
          <cell r="F749">
            <v>548872.9655200002</v>
          </cell>
        </row>
        <row r="768">
          <cell r="E768">
            <v>710978.78449000011</v>
          </cell>
          <cell r="F768">
            <v>683199.26967000007</v>
          </cell>
        </row>
        <row r="808">
          <cell r="E808">
            <v>646184.71828999999</v>
          </cell>
          <cell r="F808">
            <v>620868.44330000004</v>
          </cell>
        </row>
        <row r="816">
          <cell r="E816">
            <v>19768.2582</v>
          </cell>
          <cell r="F816">
            <v>18465.073609999999</v>
          </cell>
        </row>
        <row r="820">
          <cell r="E820">
            <v>45025.807999999997</v>
          </cell>
          <cell r="F820">
            <v>43865.752759999996</v>
          </cell>
        </row>
        <row r="831">
          <cell r="E831">
            <v>0</v>
          </cell>
          <cell r="F831">
            <v>0</v>
          </cell>
        </row>
        <row r="852">
          <cell r="E852">
            <v>0</v>
          </cell>
          <cell r="F852">
            <v>0</v>
          </cell>
        </row>
        <row r="951">
          <cell r="E951">
            <v>1889296.48857</v>
          </cell>
          <cell r="F951">
            <v>1728135.4830499997</v>
          </cell>
        </row>
        <row r="995">
          <cell r="E995">
            <v>26855.42</v>
          </cell>
          <cell r="F995">
            <v>26851.297310000002</v>
          </cell>
        </row>
        <row r="998">
          <cell r="E998">
            <v>624819.81469999999</v>
          </cell>
          <cell r="F998">
            <v>619616.31924999994</v>
          </cell>
        </row>
        <row r="1002">
          <cell r="E1002">
            <v>667457.05186999997</v>
          </cell>
          <cell r="F1002">
            <v>543220.05302999995</v>
          </cell>
        </row>
        <row r="1015">
          <cell r="E1015">
            <v>131431.20000000001</v>
          </cell>
          <cell r="F1015">
            <v>113640.67448999999</v>
          </cell>
        </row>
        <row r="1019">
          <cell r="E1019">
            <v>438733.00199999992</v>
          </cell>
          <cell r="F1019">
            <v>424807.13896999991</v>
          </cell>
        </row>
        <row r="1030">
          <cell r="E1030">
            <v>464558.73223999998</v>
          </cell>
          <cell r="F1030">
            <v>461059.28165999998</v>
          </cell>
        </row>
        <row r="1077">
          <cell r="E1077">
            <v>350972.02377999999</v>
          </cell>
          <cell r="F1077">
            <v>348854.63243999996</v>
          </cell>
        </row>
        <row r="1085">
          <cell r="E1085">
            <v>113586.70845999999</v>
          </cell>
          <cell r="F1085">
            <v>112204.64921999999</v>
          </cell>
        </row>
        <row r="1094">
          <cell r="E1094">
            <v>1203848.83</v>
          </cell>
          <cell r="F1094">
            <v>1138759.7015</v>
          </cell>
        </row>
        <row r="1097">
          <cell r="E1097">
            <v>1203848.83</v>
          </cell>
          <cell r="F1097">
            <v>1138759.7015</v>
          </cell>
        </row>
        <row r="1101">
          <cell r="E1101">
            <v>29119524.100540005</v>
          </cell>
          <cell r="F1101">
            <v>27578056.331669994</v>
          </cell>
        </row>
        <row r="1107">
          <cell r="E1107">
            <v>0</v>
          </cell>
          <cell r="F1107">
            <v>0</v>
          </cell>
        </row>
        <row r="1108">
          <cell r="E1108">
            <v>0</v>
          </cell>
          <cell r="F1108">
            <v>0</v>
          </cell>
        </row>
        <row r="1111">
          <cell r="E1111">
            <v>1774786.02</v>
          </cell>
          <cell r="F1111">
            <v>4541427</v>
          </cell>
        </row>
        <row r="1112">
          <cell r="E1112">
            <v>-1644786.54</v>
          </cell>
          <cell r="F1112">
            <v>-4411427.5212500002</v>
          </cell>
        </row>
        <row r="1114">
          <cell r="F1114">
            <v>1332000</v>
          </cell>
        </row>
        <row r="1115">
          <cell r="E1115">
            <v>7131674.8799999999</v>
          </cell>
          <cell r="F1115">
            <v>5698179.29</v>
          </cell>
        </row>
        <row r="1116">
          <cell r="E1116">
            <v>-5722790.1299999999</v>
          </cell>
          <cell r="F1116">
            <v>-4366179.29</v>
          </cell>
        </row>
        <row r="1117">
          <cell r="E1117">
            <v>46961.288820000002</v>
          </cell>
        </row>
        <row r="1118">
          <cell r="E1118">
            <v>46937</v>
          </cell>
        </row>
        <row r="1119">
          <cell r="E1119">
            <v>46937</v>
          </cell>
          <cell r="F1119">
            <v>0</v>
          </cell>
        </row>
        <row r="1121">
          <cell r="E1121">
            <v>24.288820000000001</v>
          </cell>
          <cell r="F1121">
            <v>24.288820000000001</v>
          </cell>
        </row>
        <row r="1122">
          <cell r="E1122">
            <v>0</v>
          </cell>
          <cell r="F1122">
            <v>0</v>
          </cell>
        </row>
        <row r="1126">
          <cell r="E1126">
            <v>-36287274.79834</v>
          </cell>
          <cell r="F1126">
            <v>-36575235.448270001</v>
          </cell>
        </row>
        <row r="1127">
          <cell r="E1127">
            <v>-36487100.770539999</v>
          </cell>
          <cell r="F1127">
            <v>-36569305.727569997</v>
          </cell>
        </row>
      </sheetData>
      <sheetData sheetId="1"/>
      <sheetData sheetId="2">
        <row r="21">
          <cell r="D21">
            <v>601331.5</v>
          </cell>
          <cell r="E21">
            <v>631428.77425999998</v>
          </cell>
        </row>
        <row r="29">
          <cell r="D29">
            <v>46701.95</v>
          </cell>
          <cell r="E29">
            <v>47781.083570000003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87"/>
  <sheetViews>
    <sheetView tabSelected="1" view="pageBreakPreview" zoomScale="90" zoomScaleNormal="100" zoomScaleSheetLayoutView="90" workbookViewId="0">
      <selection activeCell="A5" sqref="A5"/>
    </sheetView>
  </sheetViews>
  <sheetFormatPr defaultColWidth="9.140625" defaultRowHeight="12.75" x14ac:dyDescent="0.2"/>
  <cols>
    <col min="1" max="1" width="6.7109375" style="1" customWidth="1"/>
    <col min="2" max="2" width="53.42578125" style="2" customWidth="1"/>
    <col min="3" max="3" width="17.85546875" style="3" customWidth="1"/>
    <col min="4" max="4" width="17.85546875" style="4" customWidth="1"/>
    <col min="5" max="5" width="13.5703125" style="5" customWidth="1"/>
    <col min="6" max="7" width="15" style="3" bestFit="1" customWidth="1"/>
    <col min="8" max="8" width="13.7109375" style="3" bestFit="1" customWidth="1"/>
    <col min="9" max="16384" width="9.140625" style="3"/>
  </cols>
  <sheetData>
    <row r="1" spans="1:15" ht="9" customHeight="1" x14ac:dyDescent="0.2"/>
    <row r="2" spans="1:15" ht="18.75" x14ac:dyDescent="0.25">
      <c r="B2" s="6" t="s">
        <v>0</v>
      </c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.75" x14ac:dyDescent="0.25">
      <c r="B3" s="9"/>
      <c r="C3" s="8"/>
      <c r="D3" s="10"/>
      <c r="E3" s="11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5.75" x14ac:dyDescent="0.25">
      <c r="B4" s="9"/>
      <c r="C4" s="8"/>
      <c r="D4" s="10"/>
      <c r="E4" s="11" t="s">
        <v>1</v>
      </c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38.25" x14ac:dyDescent="0.2">
      <c r="A5" s="12"/>
      <c r="B5" s="13" t="s">
        <v>2</v>
      </c>
      <c r="C5" s="14" t="s">
        <v>3</v>
      </c>
      <c r="D5" s="15" t="s">
        <v>4</v>
      </c>
      <c r="E5" s="14" t="s">
        <v>5</v>
      </c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.75" x14ac:dyDescent="0.25">
      <c r="A6" s="12"/>
      <c r="B6" s="17" t="s">
        <v>6</v>
      </c>
      <c r="C6" s="18">
        <f>C7+C11+C15+C18+C19+C20+C21+C22+C23+C24+C25+C26+C10</f>
        <v>14602048.92</v>
      </c>
      <c r="D6" s="19">
        <f>D7+D11+D15+D18+D19+D20+D21+D22+D23+D24+D25+D26+D10-0.01</f>
        <v>13827331.33687</v>
      </c>
      <c r="E6" s="20">
        <f>D6/C6</f>
        <v>0.94694459747570825</v>
      </c>
      <c r="F6" s="21"/>
      <c r="G6" s="21"/>
      <c r="H6" s="8"/>
      <c r="I6" s="8"/>
      <c r="J6" s="8"/>
      <c r="K6" s="8"/>
      <c r="L6" s="8"/>
      <c r="M6" s="8"/>
      <c r="N6" s="8"/>
      <c r="O6" s="8"/>
    </row>
    <row r="7" spans="1:15" ht="15.75" x14ac:dyDescent="0.25">
      <c r="A7" s="12"/>
      <c r="B7" s="17" t="s">
        <v>7</v>
      </c>
      <c r="C7" s="22">
        <f>C8+C9</f>
        <v>7242837.7999999989</v>
      </c>
      <c r="D7" s="23">
        <f>D8+D9</f>
        <v>7489198.1038699998</v>
      </c>
      <c r="E7" s="24">
        <f>D7/C7</f>
        <v>1.0340143339769394</v>
      </c>
      <c r="F7" s="21"/>
      <c r="G7" s="21"/>
      <c r="H7" s="8"/>
      <c r="I7" s="8"/>
      <c r="J7" s="8"/>
      <c r="K7" s="8"/>
      <c r="L7" s="8"/>
      <c r="M7" s="8"/>
      <c r="N7" s="8"/>
      <c r="O7" s="8"/>
    </row>
    <row r="8" spans="1:15" ht="15.75" x14ac:dyDescent="0.25">
      <c r="A8" s="12"/>
      <c r="B8" s="25" t="s">
        <v>8</v>
      </c>
      <c r="C8" s="26">
        <f>[1]Расшир!E9</f>
        <v>488065.95</v>
      </c>
      <c r="D8" s="27">
        <f>[1]Расшир!F9</f>
        <v>693449.82892</v>
      </c>
      <c r="E8" s="24">
        <f>D8/C8</f>
        <v>1.4208117343977795</v>
      </c>
      <c r="F8" s="21"/>
      <c r="G8" s="21"/>
      <c r="H8" s="8"/>
      <c r="I8" s="8"/>
      <c r="J8" s="8"/>
      <c r="K8" s="8"/>
      <c r="L8" s="8"/>
      <c r="M8" s="8"/>
      <c r="N8" s="8"/>
      <c r="O8" s="8"/>
    </row>
    <row r="9" spans="1:15" ht="15.75" x14ac:dyDescent="0.25">
      <c r="A9" s="12"/>
      <c r="B9" s="25" t="s">
        <v>9</v>
      </c>
      <c r="C9" s="26">
        <f>[1]Расшир!E13</f>
        <v>6754771.8499999987</v>
      </c>
      <c r="D9" s="27">
        <f>[1]Расшир!F13</f>
        <v>6795748.2749499995</v>
      </c>
      <c r="E9" s="28">
        <f>D9/C9</f>
        <v>1.0060662929644324</v>
      </c>
      <c r="F9" s="21"/>
      <c r="G9" s="21"/>
      <c r="H9" s="8"/>
      <c r="I9" s="8"/>
      <c r="J9" s="8"/>
      <c r="K9" s="8"/>
      <c r="L9" s="8"/>
      <c r="M9" s="8"/>
      <c r="N9" s="8"/>
      <c r="O9" s="8"/>
    </row>
    <row r="10" spans="1:15" ht="28.5" customHeight="1" x14ac:dyDescent="0.25">
      <c r="A10" s="12"/>
      <c r="B10" s="29" t="s">
        <v>10</v>
      </c>
      <c r="C10" s="30">
        <f>[1]экономика!D21</f>
        <v>601331.5</v>
      </c>
      <c r="D10" s="23">
        <f>[1]экономика!E21</f>
        <v>631428.77425999998</v>
      </c>
      <c r="E10" s="31">
        <f>D10/C10</f>
        <v>1.0500510521401256</v>
      </c>
      <c r="F10" s="21"/>
      <c r="G10" s="21"/>
      <c r="H10" s="8"/>
      <c r="I10" s="8"/>
      <c r="J10" s="8"/>
      <c r="K10" s="8"/>
      <c r="L10" s="8"/>
      <c r="M10" s="8"/>
      <c r="N10" s="8"/>
      <c r="O10" s="8"/>
    </row>
    <row r="11" spans="1:15" ht="15.75" x14ac:dyDescent="0.25">
      <c r="A11" s="12"/>
      <c r="B11" s="17" t="s">
        <v>11</v>
      </c>
      <c r="C11" s="22">
        <f>C12+C13+C14</f>
        <v>1032910.0800000001</v>
      </c>
      <c r="D11" s="22">
        <f>D12+D13+D14</f>
        <v>1042504.09101</v>
      </c>
      <c r="E11" s="24">
        <f t="shared" ref="E11:E89" si="0">D11/C11</f>
        <v>1.009288331284365</v>
      </c>
      <c r="F11" s="21"/>
      <c r="G11" s="21"/>
      <c r="H11" s="8"/>
      <c r="I11" s="8"/>
      <c r="J11" s="8"/>
      <c r="K11" s="8"/>
      <c r="L11" s="8"/>
      <c r="M11" s="8"/>
      <c r="N11" s="8"/>
      <c r="O11" s="8"/>
    </row>
    <row r="12" spans="1:15" ht="39.75" customHeight="1" x14ac:dyDescent="0.25">
      <c r="A12" s="12"/>
      <c r="B12" s="32" t="s">
        <v>12</v>
      </c>
      <c r="C12" s="26">
        <f>[1]Расшир!E32</f>
        <v>985558.32000000007</v>
      </c>
      <c r="D12" s="26">
        <f>[1]Расшир!F32</f>
        <v>994034.09568999999</v>
      </c>
      <c r="E12" s="28">
        <f t="shared" si="0"/>
        <v>1.0085999737590363</v>
      </c>
      <c r="F12" s="21"/>
      <c r="G12" s="21"/>
      <c r="H12" s="8"/>
      <c r="I12" s="8"/>
      <c r="J12" s="8"/>
      <c r="K12" s="8"/>
      <c r="L12" s="8"/>
      <c r="M12" s="8"/>
      <c r="N12" s="8"/>
      <c r="O12" s="8"/>
    </row>
    <row r="13" spans="1:15" ht="15.75" x14ac:dyDescent="0.25">
      <c r="A13" s="12"/>
      <c r="B13" s="25" t="s">
        <v>13</v>
      </c>
      <c r="C13" s="26">
        <f>[1]Расшир!E35</f>
        <v>649.80999999999995</v>
      </c>
      <c r="D13" s="26">
        <f>[1]Расшир!F35</f>
        <v>688.91174999999998</v>
      </c>
      <c r="E13" s="28">
        <f t="shared" si="0"/>
        <v>1.0601741278219787</v>
      </c>
      <c r="F13" s="21"/>
      <c r="G13" s="21"/>
      <c r="H13" s="8"/>
      <c r="I13" s="8"/>
      <c r="J13" s="8"/>
      <c r="K13" s="8"/>
      <c r="L13" s="8"/>
      <c r="M13" s="8"/>
      <c r="N13" s="8"/>
      <c r="O13" s="8"/>
    </row>
    <row r="14" spans="1:15" ht="51" customHeight="1" x14ac:dyDescent="0.25">
      <c r="A14" s="12"/>
      <c r="B14" s="33" t="s">
        <v>14</v>
      </c>
      <c r="C14" s="26">
        <f>[1]экономика!D29</f>
        <v>46701.95</v>
      </c>
      <c r="D14" s="26">
        <f>[1]экономика!E29</f>
        <v>47781.083570000003</v>
      </c>
      <c r="E14" s="24">
        <f t="shared" si="0"/>
        <v>1.0231068203790208</v>
      </c>
      <c r="F14" s="21"/>
      <c r="G14" s="21"/>
      <c r="H14" s="8"/>
      <c r="I14" s="8"/>
      <c r="J14" s="8"/>
      <c r="K14" s="8"/>
      <c r="L14" s="8"/>
      <c r="M14" s="8"/>
      <c r="N14" s="8"/>
      <c r="O14" s="8"/>
    </row>
    <row r="15" spans="1:15" ht="15.75" x14ac:dyDescent="0.25">
      <c r="A15" s="12"/>
      <c r="B15" s="17" t="s">
        <v>15</v>
      </c>
      <c r="C15" s="22">
        <f>C16+C17</f>
        <v>1101494.05</v>
      </c>
      <c r="D15" s="22">
        <f>D16+D17</f>
        <v>960541.68142000004</v>
      </c>
      <c r="E15" s="24">
        <f>D15/C15</f>
        <v>0.87203528827050858</v>
      </c>
      <c r="F15" s="21"/>
      <c r="G15" s="21"/>
      <c r="H15" s="8"/>
      <c r="I15" s="8"/>
      <c r="J15" s="8"/>
      <c r="K15" s="8"/>
      <c r="L15" s="8"/>
      <c r="M15" s="8"/>
      <c r="N15" s="8"/>
      <c r="O15" s="8"/>
    </row>
    <row r="16" spans="1:15" ht="15.75" x14ac:dyDescent="0.25">
      <c r="A16" s="12"/>
      <c r="B16" s="25" t="s">
        <v>16</v>
      </c>
      <c r="C16" s="26">
        <f>[1]Расшир!E41</f>
        <v>278016.89</v>
      </c>
      <c r="D16" s="26">
        <f>[1]Расшир!F41</f>
        <v>249206.45765</v>
      </c>
      <c r="E16" s="28">
        <f>D16/C16</f>
        <v>0.89637164724056873</v>
      </c>
      <c r="F16" s="21"/>
      <c r="G16" s="21"/>
      <c r="H16" s="8"/>
      <c r="I16" s="8"/>
      <c r="J16" s="8"/>
      <c r="K16" s="8"/>
      <c r="L16" s="8"/>
      <c r="M16" s="8"/>
      <c r="N16" s="8"/>
      <c r="O16" s="8"/>
    </row>
    <row r="17" spans="1:15" ht="15.75" x14ac:dyDescent="0.25">
      <c r="A17" s="12"/>
      <c r="B17" s="25" t="s">
        <v>17</v>
      </c>
      <c r="C17" s="26">
        <f>[1]Расшир!E42</f>
        <v>823477.16</v>
      </c>
      <c r="D17" s="26">
        <f>[1]Расшир!F42</f>
        <v>711335.22377000004</v>
      </c>
      <c r="E17" s="28">
        <f t="shared" si="0"/>
        <v>0.86381900837419701</v>
      </c>
      <c r="F17" s="21"/>
      <c r="G17" s="21"/>
      <c r="H17" s="8"/>
      <c r="I17" s="8"/>
      <c r="J17" s="8"/>
      <c r="K17" s="8"/>
      <c r="L17" s="8"/>
      <c r="M17" s="8"/>
      <c r="N17" s="8"/>
      <c r="O17" s="8"/>
    </row>
    <row r="18" spans="1:15" ht="15.75" x14ac:dyDescent="0.25">
      <c r="A18" s="12"/>
      <c r="B18" s="17" t="s">
        <v>18</v>
      </c>
      <c r="C18" s="22">
        <f>[1]Расшир!E51</f>
        <v>259596.48</v>
      </c>
      <c r="D18" s="22">
        <f>[1]Расшир!F51</f>
        <v>241875.36845000001</v>
      </c>
      <c r="E18" s="24">
        <f t="shared" si="0"/>
        <v>0.93173593282158529</v>
      </c>
      <c r="F18" s="21"/>
      <c r="G18" s="21"/>
      <c r="H18" s="8"/>
      <c r="I18" s="8"/>
      <c r="J18" s="8"/>
      <c r="K18" s="8"/>
      <c r="L18" s="8"/>
      <c r="M18" s="8"/>
      <c r="N18" s="8"/>
      <c r="O18" s="8"/>
    </row>
    <row r="19" spans="1:15" ht="36" customHeight="1" x14ac:dyDescent="0.25">
      <c r="A19" s="12"/>
      <c r="B19" s="34" t="s">
        <v>19</v>
      </c>
      <c r="C19" s="22">
        <f>[1]Расшир!E59</f>
        <v>104.52</v>
      </c>
      <c r="D19" s="22">
        <f>[1]Расшир!F59</f>
        <v>83.73424</v>
      </c>
      <c r="E19" s="24">
        <f>D19/C19</f>
        <v>0.80113126674320712</v>
      </c>
      <c r="F19" s="21"/>
      <c r="G19" s="21"/>
      <c r="H19" s="8"/>
      <c r="I19" s="8"/>
      <c r="J19" s="8"/>
      <c r="K19" s="8"/>
      <c r="L19" s="8"/>
      <c r="M19" s="8"/>
      <c r="N19" s="8"/>
      <c r="O19" s="8"/>
    </row>
    <row r="20" spans="1:15" ht="45" customHeight="1" x14ac:dyDescent="0.25">
      <c r="A20" s="12"/>
      <c r="B20" s="34" t="s">
        <v>20</v>
      </c>
      <c r="C20" s="22">
        <f>[1]Расшир!E76</f>
        <v>2180577.6300000004</v>
      </c>
      <c r="D20" s="22">
        <f>[1]Расшир!F76</f>
        <v>1556607.6552599999</v>
      </c>
      <c r="E20" s="24">
        <f t="shared" si="0"/>
        <v>0.7138510612254606</v>
      </c>
      <c r="F20" s="21"/>
      <c r="G20" s="21"/>
      <c r="H20" s="8"/>
      <c r="I20" s="8"/>
      <c r="J20" s="8"/>
      <c r="K20" s="8"/>
      <c r="L20" s="8"/>
      <c r="M20" s="8"/>
      <c r="N20" s="8"/>
      <c r="O20" s="8"/>
    </row>
    <row r="21" spans="1:15" ht="22.5" customHeight="1" x14ac:dyDescent="0.25">
      <c r="A21" s="12"/>
      <c r="B21" s="34" t="s">
        <v>21</v>
      </c>
      <c r="C21" s="22">
        <f>[1]Расшир!E107</f>
        <v>84156.239999999991</v>
      </c>
      <c r="D21" s="22">
        <f>[1]Расшир!F107</f>
        <v>85514.158550000007</v>
      </c>
      <c r="E21" s="24">
        <f t="shared" si="0"/>
        <v>1.01613568465036</v>
      </c>
      <c r="F21" s="21"/>
      <c r="G21" s="21"/>
      <c r="H21" s="8"/>
      <c r="I21" s="8"/>
      <c r="J21" s="8"/>
      <c r="K21" s="8"/>
      <c r="L21" s="8"/>
      <c r="M21" s="8"/>
      <c r="N21" s="8"/>
      <c r="O21" s="8"/>
    </row>
    <row r="22" spans="1:15" ht="35.25" customHeight="1" x14ac:dyDescent="0.25">
      <c r="A22" s="12"/>
      <c r="B22" s="34" t="s">
        <v>22</v>
      </c>
      <c r="C22" s="22">
        <f>[1]Расшир!E115</f>
        <v>26537.35</v>
      </c>
      <c r="D22" s="22">
        <f>[1]Расшир!F115</f>
        <v>48526.290079999999</v>
      </c>
      <c r="E22" s="24">
        <f t="shared" si="0"/>
        <v>1.8286034619131151</v>
      </c>
      <c r="F22" s="21"/>
      <c r="G22" s="21"/>
      <c r="H22" s="8"/>
      <c r="I22" s="8"/>
      <c r="J22" s="8"/>
      <c r="K22" s="8"/>
      <c r="L22" s="8"/>
      <c r="M22" s="8"/>
      <c r="N22" s="8"/>
      <c r="O22" s="8"/>
    </row>
    <row r="23" spans="1:15" ht="36" customHeight="1" x14ac:dyDescent="0.25">
      <c r="A23" s="12"/>
      <c r="B23" s="34" t="s">
        <v>23</v>
      </c>
      <c r="C23" s="22">
        <f>[1]Расшир!E129</f>
        <v>1666377.83</v>
      </c>
      <c r="D23" s="22">
        <f>[1]Расшир!F129</f>
        <v>1315938.1116300002</v>
      </c>
      <c r="E23" s="24">
        <f t="shared" si="0"/>
        <v>0.78969972351948547</v>
      </c>
      <c r="F23" s="21"/>
      <c r="G23" s="21"/>
      <c r="H23" s="8"/>
      <c r="I23" s="8"/>
      <c r="J23" s="8"/>
      <c r="K23" s="8"/>
      <c r="L23" s="8"/>
      <c r="M23" s="8"/>
      <c r="N23" s="8"/>
      <c r="O23" s="8"/>
    </row>
    <row r="24" spans="1:15" ht="15.75" customHeight="1" x14ac:dyDescent="0.25">
      <c r="A24" s="12"/>
      <c r="B24" s="17" t="s">
        <v>24</v>
      </c>
      <c r="C24" s="22">
        <f>[1]Расшир!E152</f>
        <v>53.83</v>
      </c>
      <c r="D24" s="22">
        <f>[1]Расшир!F152</f>
        <v>273.66000000000003</v>
      </c>
      <c r="E24" s="24">
        <f t="shared" si="0"/>
        <v>5.083782277540406</v>
      </c>
      <c r="F24" s="21"/>
      <c r="G24" s="21"/>
      <c r="H24" s="8"/>
      <c r="I24" s="8"/>
      <c r="J24" s="8"/>
      <c r="K24" s="8"/>
      <c r="L24" s="8"/>
      <c r="M24" s="8"/>
      <c r="N24" s="8"/>
      <c r="O24" s="8"/>
    </row>
    <row r="25" spans="1:15" ht="15.75" x14ac:dyDescent="0.25">
      <c r="A25" s="12"/>
      <c r="B25" s="17" t="s">
        <v>25</v>
      </c>
      <c r="C25" s="22">
        <f>[1]Расшир!E157</f>
        <v>237051.2</v>
      </c>
      <c r="D25" s="22">
        <f>[1]Расшир!F157</f>
        <v>266737.24859999999</v>
      </c>
      <c r="E25" s="24">
        <f t="shared" si="0"/>
        <v>1.1252305350067833</v>
      </c>
      <c r="F25" s="21"/>
      <c r="G25" s="21"/>
      <c r="H25" s="8"/>
      <c r="I25" s="8"/>
      <c r="J25" s="8"/>
      <c r="K25" s="8"/>
      <c r="L25" s="8"/>
      <c r="M25" s="8"/>
      <c r="N25" s="8"/>
      <c r="O25" s="8"/>
    </row>
    <row r="26" spans="1:15" ht="24" customHeight="1" x14ac:dyDescent="0.25">
      <c r="A26" s="12"/>
      <c r="B26" s="35" t="s">
        <v>26</v>
      </c>
      <c r="C26" s="22">
        <f>[1]Расшир!E209</f>
        <v>169020.41</v>
      </c>
      <c r="D26" s="22">
        <f>[1]Расшир!F209</f>
        <v>188102.46950000001</v>
      </c>
      <c r="E26" s="24">
        <f t="shared" si="0"/>
        <v>1.1128979600747626</v>
      </c>
      <c r="F26" s="21"/>
      <c r="G26" s="21"/>
      <c r="H26" s="8"/>
      <c r="I26" s="8"/>
      <c r="J26" s="8"/>
      <c r="K26" s="8"/>
      <c r="L26" s="8"/>
      <c r="M26" s="8"/>
      <c r="N26" s="8"/>
      <c r="O26" s="8"/>
    </row>
    <row r="27" spans="1:15" ht="15.75" x14ac:dyDescent="0.25">
      <c r="A27" s="12"/>
      <c r="B27" s="17" t="s">
        <v>27</v>
      </c>
      <c r="C27" s="22">
        <f>[1]Расшир!E215</f>
        <v>12731803.68952</v>
      </c>
      <c r="D27" s="22">
        <f>[1]Расшир!F215</f>
        <v>12294630.947929999</v>
      </c>
      <c r="E27" s="24">
        <f t="shared" si="0"/>
        <v>0.9656629372985186</v>
      </c>
      <c r="F27" s="21"/>
      <c r="G27" s="21"/>
      <c r="H27" s="8"/>
      <c r="I27" s="8"/>
      <c r="J27" s="8"/>
      <c r="K27" s="8"/>
      <c r="L27" s="8"/>
      <c r="M27" s="8"/>
      <c r="N27" s="8"/>
      <c r="O27" s="8"/>
    </row>
    <row r="28" spans="1:15" ht="43.5" customHeight="1" x14ac:dyDescent="0.25">
      <c r="A28" s="12"/>
      <c r="B28" s="35" t="s">
        <v>28</v>
      </c>
      <c r="C28" s="22">
        <f>[1]Расшир!E216</f>
        <v>12724264.789749999</v>
      </c>
      <c r="D28" s="22">
        <f>[1]Расшир!F216</f>
        <v>12448340.55658</v>
      </c>
      <c r="E28" s="24">
        <f t="shared" si="0"/>
        <v>0.97831511386085979</v>
      </c>
      <c r="F28" s="21"/>
      <c r="G28" s="21"/>
      <c r="H28" s="8"/>
      <c r="I28" s="8"/>
      <c r="J28" s="8"/>
      <c r="K28" s="8"/>
      <c r="L28" s="8"/>
      <c r="M28" s="8"/>
      <c r="N28" s="8"/>
      <c r="O28" s="8"/>
    </row>
    <row r="29" spans="1:15" ht="44.25" hidden="1" customHeight="1" x14ac:dyDescent="0.25">
      <c r="A29" s="12"/>
      <c r="B29" s="36" t="s">
        <v>29</v>
      </c>
      <c r="C29" s="22">
        <f>[1]Расшир!E337</f>
        <v>0</v>
      </c>
      <c r="D29" s="22">
        <f>[1]Расшир!F337</f>
        <v>0</v>
      </c>
      <c r="E29" s="24">
        <v>0</v>
      </c>
      <c r="F29" s="21"/>
      <c r="G29" s="21"/>
      <c r="H29" s="8"/>
      <c r="I29" s="8"/>
      <c r="J29" s="8"/>
      <c r="K29" s="8"/>
      <c r="L29" s="8"/>
      <c r="M29" s="8"/>
      <c r="N29" s="8"/>
      <c r="O29" s="8"/>
    </row>
    <row r="30" spans="1:15" ht="33" customHeight="1" x14ac:dyDescent="0.25">
      <c r="A30" s="37"/>
      <c r="B30" s="38" t="s">
        <v>30</v>
      </c>
      <c r="C30" s="26">
        <f>[1]Расшир!E217</f>
        <v>89608.2</v>
      </c>
      <c r="D30" s="26">
        <f>[1]Расшир!F217</f>
        <v>89608.2</v>
      </c>
      <c r="E30" s="28">
        <f t="shared" si="0"/>
        <v>1</v>
      </c>
      <c r="F30" s="21"/>
      <c r="G30" s="21"/>
      <c r="H30" s="8"/>
      <c r="I30" s="8"/>
      <c r="J30" s="8"/>
      <c r="K30" s="8"/>
      <c r="L30" s="8"/>
      <c r="M30" s="8"/>
      <c r="N30" s="8"/>
      <c r="O30" s="8"/>
    </row>
    <row r="31" spans="1:15" ht="33" customHeight="1" x14ac:dyDescent="0.25">
      <c r="A31" s="39"/>
      <c r="B31" s="38" t="s">
        <v>31</v>
      </c>
      <c r="C31" s="26">
        <f>[1]Расшир!E221</f>
        <v>10367159.17921</v>
      </c>
      <c r="D31" s="26">
        <f>[1]Расшир!F221+0.01</f>
        <v>10121650.074899999</v>
      </c>
      <c r="E31" s="28">
        <f t="shared" si="0"/>
        <v>0.97631857483173046</v>
      </c>
      <c r="F31" s="21"/>
      <c r="G31" s="21"/>
      <c r="H31" s="8"/>
      <c r="I31" s="8"/>
      <c r="J31" s="8"/>
      <c r="K31" s="8"/>
      <c r="L31" s="8"/>
      <c r="M31" s="8"/>
      <c r="N31" s="8"/>
      <c r="O31" s="8"/>
    </row>
    <row r="32" spans="1:15" ht="17.25" customHeight="1" x14ac:dyDescent="0.25">
      <c r="A32" s="39"/>
      <c r="B32" s="38" t="s">
        <v>32</v>
      </c>
      <c r="C32" s="26">
        <f>[1]Расшир!E270</f>
        <v>97.572100000000006</v>
      </c>
      <c r="D32" s="26">
        <f>[1]Расшир!F270</f>
        <v>32.200000000000003</v>
      </c>
      <c r="E32" s="28">
        <f t="shared" si="0"/>
        <v>0.33001237033947206</v>
      </c>
      <c r="F32" s="21"/>
      <c r="G32" s="21"/>
      <c r="H32" s="8"/>
      <c r="I32" s="8"/>
      <c r="J32" s="8"/>
      <c r="K32" s="8"/>
      <c r="L32" s="8"/>
      <c r="M32" s="8"/>
      <c r="N32" s="8"/>
      <c r="O32" s="8"/>
    </row>
    <row r="33" spans="1:15" ht="33" customHeight="1" x14ac:dyDescent="0.25">
      <c r="A33" s="39"/>
      <c r="B33" s="38" t="s">
        <v>33</v>
      </c>
      <c r="C33" s="26">
        <f>[1]Расшир!E280</f>
        <v>2267399.8384399996</v>
      </c>
      <c r="D33" s="26">
        <f>[1]Расшир!F280</f>
        <v>2237050.0916799996</v>
      </c>
      <c r="E33" s="28">
        <f t="shared" si="0"/>
        <v>0.98661473541389988</v>
      </c>
      <c r="F33" s="21"/>
      <c r="G33" s="21"/>
      <c r="H33" s="8"/>
      <c r="I33" s="8"/>
      <c r="J33" s="8"/>
      <c r="K33" s="8"/>
      <c r="L33" s="8"/>
      <c r="M33" s="8"/>
      <c r="N33" s="8"/>
      <c r="O33" s="8"/>
    </row>
    <row r="34" spans="1:15" ht="33.75" customHeight="1" x14ac:dyDescent="0.25">
      <c r="A34" s="12"/>
      <c r="B34" s="36" t="s">
        <v>34</v>
      </c>
      <c r="C34" s="22">
        <f>[1]Расшир!E348</f>
        <v>-13931.089830000001</v>
      </c>
      <c r="D34" s="22">
        <f>[1]Расшир!F348</f>
        <v>-179196.13208000001</v>
      </c>
      <c r="E34" s="24" t="s">
        <v>35</v>
      </c>
      <c r="F34" s="21"/>
      <c r="G34" s="21"/>
      <c r="H34" s="8"/>
      <c r="I34" s="8"/>
      <c r="J34" s="8"/>
      <c r="K34" s="8"/>
      <c r="L34" s="8"/>
      <c r="M34" s="8"/>
      <c r="N34" s="8"/>
      <c r="O34" s="8"/>
    </row>
    <row r="35" spans="1:15" ht="24.75" customHeight="1" x14ac:dyDescent="0.25">
      <c r="A35" s="12"/>
      <c r="B35" s="36" t="s">
        <v>36</v>
      </c>
      <c r="C35" s="30">
        <f>[1]Расшир!E340</f>
        <v>21469.989600000001</v>
      </c>
      <c r="D35" s="30">
        <f>[1]Расшир!F340-0.01</f>
        <v>21474.526400000002</v>
      </c>
      <c r="E35" s="24">
        <f t="shared" si="0"/>
        <v>1.0002113089053384</v>
      </c>
      <c r="F35" s="21"/>
      <c r="G35" s="21"/>
      <c r="H35" s="8"/>
      <c r="I35" s="8"/>
      <c r="J35" s="8"/>
      <c r="K35" s="8"/>
      <c r="L35" s="8"/>
      <c r="M35" s="8"/>
      <c r="N35" s="8"/>
      <c r="O35" s="8"/>
    </row>
    <row r="36" spans="1:15" ht="50.25" customHeight="1" x14ac:dyDescent="0.25">
      <c r="A36" s="12"/>
      <c r="B36" s="40" t="s">
        <v>37</v>
      </c>
      <c r="C36" s="30">
        <f>[1]Расшир!E342</f>
        <v>0</v>
      </c>
      <c r="D36" s="30">
        <f>[1]Расшир!F342</f>
        <v>4011.9870299999998</v>
      </c>
      <c r="E36" s="24" t="s">
        <v>35</v>
      </c>
      <c r="F36" s="21"/>
      <c r="G36" s="21"/>
      <c r="H36" s="8"/>
      <c r="I36" s="8"/>
      <c r="J36" s="8"/>
      <c r="K36" s="8"/>
      <c r="L36" s="8"/>
      <c r="M36" s="8"/>
      <c r="N36" s="8"/>
      <c r="O36" s="8"/>
    </row>
    <row r="37" spans="1:15" s="45" customFormat="1" ht="18.75" x14ac:dyDescent="0.3">
      <c r="A37" s="41"/>
      <c r="B37" s="42" t="s">
        <v>38</v>
      </c>
      <c r="C37" s="22">
        <f>[1]Расшир!E367</f>
        <v>27333852.609519999</v>
      </c>
      <c r="D37" s="22">
        <f>[1]Расшир!F367</f>
        <v>26121962.2848</v>
      </c>
      <c r="E37" s="24">
        <f t="shared" si="0"/>
        <v>0.95566339139847722</v>
      </c>
      <c r="F37" s="43"/>
      <c r="G37" s="43"/>
      <c r="H37" s="44"/>
      <c r="I37" s="44"/>
      <c r="J37" s="44"/>
      <c r="K37" s="44"/>
      <c r="L37" s="44"/>
      <c r="M37" s="44"/>
      <c r="N37" s="44"/>
      <c r="O37" s="44"/>
    </row>
    <row r="38" spans="1:15" ht="15.75" hidden="1" x14ac:dyDescent="0.25">
      <c r="A38" s="12"/>
      <c r="B38" s="25"/>
      <c r="C38" s="46"/>
      <c r="D38" s="46"/>
      <c r="E38" s="47" t="e">
        <f t="shared" si="0"/>
        <v>#DIV/0!</v>
      </c>
      <c r="F38" s="21"/>
      <c r="G38" s="21"/>
      <c r="H38" s="8"/>
      <c r="I38" s="8"/>
      <c r="J38" s="8"/>
      <c r="K38" s="8"/>
      <c r="L38" s="8"/>
      <c r="M38" s="8"/>
      <c r="N38" s="8"/>
      <c r="O38" s="8"/>
    </row>
    <row r="39" spans="1:15" x14ac:dyDescent="0.2">
      <c r="A39" s="12"/>
      <c r="C39" s="48"/>
      <c r="D39" s="48"/>
      <c r="E39" s="49"/>
    </row>
    <row r="40" spans="1:15" ht="15.75" x14ac:dyDescent="0.25">
      <c r="A40" s="12"/>
      <c r="B40" s="17" t="s">
        <v>39</v>
      </c>
      <c r="C40" s="46"/>
      <c r="D40" s="46"/>
      <c r="E40" s="47"/>
      <c r="F40" s="21"/>
      <c r="G40" s="21"/>
      <c r="H40" s="8"/>
      <c r="I40" s="8"/>
      <c r="J40" s="8"/>
      <c r="K40" s="8"/>
      <c r="L40" s="8"/>
      <c r="M40" s="8"/>
      <c r="N40" s="8"/>
      <c r="O40" s="8"/>
    </row>
    <row r="41" spans="1:15" ht="15.75" x14ac:dyDescent="0.25">
      <c r="A41" s="50"/>
      <c r="B41" s="51"/>
      <c r="C41" s="52"/>
      <c r="D41" s="52"/>
      <c r="E41" s="53"/>
      <c r="F41" s="21"/>
      <c r="G41" s="21"/>
      <c r="H41" s="8"/>
      <c r="I41" s="8"/>
      <c r="J41" s="8"/>
      <c r="K41" s="8"/>
      <c r="L41" s="8"/>
      <c r="M41" s="8"/>
      <c r="N41" s="8"/>
      <c r="O41" s="8"/>
    </row>
    <row r="42" spans="1:15" ht="15.75" x14ac:dyDescent="0.25">
      <c r="A42" s="54" t="s">
        <v>40</v>
      </c>
      <c r="B42" s="55" t="s">
        <v>41</v>
      </c>
      <c r="C42" s="56">
        <f>[1]Расшир!E370</f>
        <v>3413323.7010500003</v>
      </c>
      <c r="D42" s="56">
        <f>[1]Расшир!F370</f>
        <v>3108250.4902499998</v>
      </c>
      <c r="E42" s="57">
        <f t="shared" si="0"/>
        <v>0.9106228305548183</v>
      </c>
      <c r="F42" s="21"/>
      <c r="G42" s="21"/>
      <c r="H42" s="8"/>
      <c r="I42" s="8"/>
      <c r="J42" s="8"/>
      <c r="K42" s="8"/>
      <c r="L42" s="8"/>
      <c r="M42" s="8"/>
      <c r="N42" s="8"/>
      <c r="O42" s="8"/>
    </row>
    <row r="43" spans="1:15" ht="31.5" x14ac:dyDescent="0.25">
      <c r="A43" s="58" t="s">
        <v>42</v>
      </c>
      <c r="B43" s="59" t="s">
        <v>43</v>
      </c>
      <c r="C43" s="26">
        <f>[1]Расшир!E404</f>
        <v>2585.5600000000004</v>
      </c>
      <c r="D43" s="26">
        <f>[1]Расшир!F404</f>
        <v>2573.4912300000001</v>
      </c>
      <c r="E43" s="28">
        <f t="shared" si="0"/>
        <v>0.99533224137130827</v>
      </c>
      <c r="F43" s="21"/>
      <c r="G43" s="21"/>
      <c r="H43" s="8"/>
      <c r="I43" s="8"/>
      <c r="J43" s="8"/>
      <c r="K43" s="8"/>
      <c r="L43" s="8"/>
      <c r="M43" s="8"/>
      <c r="N43" s="8"/>
      <c r="O43" s="8"/>
    </row>
    <row r="44" spans="1:15" ht="60" customHeight="1" x14ac:dyDescent="0.25">
      <c r="A44" s="58" t="s">
        <v>44</v>
      </c>
      <c r="B44" s="59" t="s">
        <v>45</v>
      </c>
      <c r="C44" s="26">
        <f>[1]Расшир!E408+0.01</f>
        <v>63855.744500000001</v>
      </c>
      <c r="D44" s="26">
        <f>[1]Расшир!F408</f>
        <v>58704.129979999998</v>
      </c>
      <c r="E44" s="28">
        <f t="shared" si="0"/>
        <v>0.91932418045803221</v>
      </c>
      <c r="F44" s="21"/>
      <c r="G44" s="21"/>
      <c r="H44" s="8"/>
      <c r="I44" s="8"/>
      <c r="J44" s="8"/>
      <c r="K44" s="8"/>
      <c r="L44" s="8"/>
      <c r="M44" s="8"/>
      <c r="N44" s="8"/>
      <c r="O44" s="8"/>
    </row>
    <row r="45" spans="1:15" ht="47.25" x14ac:dyDescent="0.25">
      <c r="A45" s="58" t="s">
        <v>46</v>
      </c>
      <c r="B45" s="59" t="s">
        <v>47</v>
      </c>
      <c r="C45" s="26">
        <f>[1]Расшир!E415</f>
        <v>888145.63379999984</v>
      </c>
      <c r="D45" s="26">
        <f>[1]Расшир!F415</f>
        <v>848867.57436999993</v>
      </c>
      <c r="E45" s="28">
        <f t="shared" si="0"/>
        <v>0.95577520404852334</v>
      </c>
      <c r="F45" s="21"/>
      <c r="G45" s="21"/>
      <c r="H45" s="8"/>
      <c r="I45" s="8"/>
      <c r="J45" s="8"/>
      <c r="K45" s="8"/>
      <c r="L45" s="8"/>
      <c r="M45" s="8"/>
      <c r="N45" s="8"/>
      <c r="O45" s="8"/>
    </row>
    <row r="46" spans="1:15" ht="15.75" x14ac:dyDescent="0.25">
      <c r="A46" s="58" t="s">
        <v>48</v>
      </c>
      <c r="B46" s="59" t="s">
        <v>49</v>
      </c>
      <c r="C46" s="26">
        <f>[1]Расшир!E427</f>
        <v>195.8</v>
      </c>
      <c r="D46" s="26">
        <f>[1]Расшир!F427</f>
        <v>178.21136000000001</v>
      </c>
      <c r="E46" s="28">
        <f t="shared" si="0"/>
        <v>0.91017037793667011</v>
      </c>
      <c r="F46" s="21"/>
      <c r="G46" s="21"/>
      <c r="H46" s="8"/>
      <c r="I46" s="8"/>
      <c r="J46" s="8"/>
      <c r="K46" s="8"/>
      <c r="L46" s="8"/>
      <c r="M46" s="8"/>
      <c r="N46" s="8"/>
      <c r="O46" s="8"/>
    </row>
    <row r="47" spans="1:15" ht="47.25" x14ac:dyDescent="0.25">
      <c r="A47" s="58" t="s">
        <v>50</v>
      </c>
      <c r="B47" s="59" t="s">
        <v>51</v>
      </c>
      <c r="C47" s="26">
        <f>[1]Расшир!E430</f>
        <v>183264.75</v>
      </c>
      <c r="D47" s="26">
        <f>[1]Расшир!F430</f>
        <v>160614.16992000001</v>
      </c>
      <c r="E47" s="28">
        <f t="shared" si="0"/>
        <v>0.87640514567040317</v>
      </c>
      <c r="F47" s="21"/>
      <c r="G47" s="21"/>
      <c r="H47" s="8"/>
      <c r="I47" s="8"/>
      <c r="J47" s="8"/>
      <c r="K47" s="8"/>
      <c r="L47" s="8"/>
      <c r="M47" s="8"/>
      <c r="N47" s="8"/>
      <c r="O47" s="8"/>
    </row>
    <row r="48" spans="1:15" ht="15.75" x14ac:dyDescent="0.25">
      <c r="A48" s="58" t="s">
        <v>52</v>
      </c>
      <c r="B48" s="59" t="s">
        <v>53</v>
      </c>
      <c r="C48" s="26">
        <f>[1]Расшир!E440</f>
        <v>7307.31</v>
      </c>
      <c r="D48" s="26">
        <f>[1]Расшир!F440+0.01</f>
        <v>7243.9649499999996</v>
      </c>
      <c r="E48" s="28">
        <f t="shared" si="0"/>
        <v>0.99133127648888564</v>
      </c>
      <c r="F48" s="21"/>
      <c r="G48" s="21"/>
      <c r="H48" s="8"/>
      <c r="I48" s="8"/>
      <c r="J48" s="8"/>
      <c r="K48" s="8"/>
      <c r="L48" s="8"/>
      <c r="M48" s="8"/>
      <c r="N48" s="8"/>
      <c r="O48" s="8"/>
    </row>
    <row r="49" spans="1:15" ht="15.75" x14ac:dyDescent="0.25">
      <c r="A49" s="58" t="s">
        <v>54</v>
      </c>
      <c r="B49" s="59" t="s">
        <v>55</v>
      </c>
      <c r="C49" s="26">
        <f>[1]Расшир!E447</f>
        <v>72444.491989999995</v>
      </c>
      <c r="D49" s="26">
        <f>[1]Расшир!F447</f>
        <v>0</v>
      </c>
      <c r="E49" s="28">
        <v>0</v>
      </c>
      <c r="F49" s="21"/>
      <c r="G49" s="21"/>
      <c r="H49" s="8"/>
      <c r="I49" s="8"/>
      <c r="J49" s="8"/>
      <c r="K49" s="8"/>
      <c r="L49" s="8"/>
      <c r="M49" s="8"/>
      <c r="N49" s="8"/>
      <c r="O49" s="8"/>
    </row>
    <row r="50" spans="1:15" ht="15.75" x14ac:dyDescent="0.25">
      <c r="A50" s="58" t="s">
        <v>56</v>
      </c>
      <c r="B50" s="59" t="s">
        <v>57</v>
      </c>
      <c r="C50" s="26">
        <f>[1]Расшир!E449</f>
        <v>2195524.4207600001</v>
      </c>
      <c r="D50" s="26">
        <f>[1]Расшир!F449</f>
        <v>2030068.9584400002</v>
      </c>
      <c r="E50" s="28">
        <f t="shared" si="0"/>
        <v>0.92463966205271086</v>
      </c>
      <c r="F50" s="21"/>
      <c r="G50" s="21"/>
      <c r="H50" s="8"/>
      <c r="I50" s="8"/>
      <c r="J50" s="8"/>
      <c r="K50" s="8"/>
      <c r="L50" s="8"/>
      <c r="M50" s="8"/>
      <c r="N50" s="8"/>
      <c r="O50" s="8"/>
    </row>
    <row r="51" spans="1:15" ht="35.25" customHeight="1" x14ac:dyDescent="0.25">
      <c r="A51" s="54" t="s">
        <v>58</v>
      </c>
      <c r="B51" s="60" t="s">
        <v>59</v>
      </c>
      <c r="C51" s="56">
        <f>[1]Расшир!E473</f>
        <v>74533.567670000004</v>
      </c>
      <c r="D51" s="56">
        <f>[1]Расшир!F473</f>
        <v>71657.923209999994</v>
      </c>
      <c r="E51" s="57">
        <f t="shared" si="0"/>
        <v>0.96141812944293736</v>
      </c>
      <c r="F51" s="21"/>
      <c r="G51" s="21"/>
      <c r="H51" s="8"/>
      <c r="I51" s="8"/>
      <c r="J51" s="8"/>
      <c r="K51" s="8"/>
      <c r="L51" s="8"/>
      <c r="M51" s="8"/>
      <c r="N51" s="8"/>
      <c r="O51" s="8"/>
    </row>
    <row r="52" spans="1:15" ht="52.5" customHeight="1" x14ac:dyDescent="0.25">
      <c r="A52" s="61" t="s">
        <v>60</v>
      </c>
      <c r="B52" s="62" t="s">
        <v>61</v>
      </c>
      <c r="C52" s="26">
        <f>[1]Расшир!E483</f>
        <v>74533.567670000004</v>
      </c>
      <c r="D52" s="26">
        <f>[1]Расшир!F483</f>
        <v>71657.923209999994</v>
      </c>
      <c r="E52" s="28">
        <f>D52/C52</f>
        <v>0.96141812944293736</v>
      </c>
      <c r="F52" s="21"/>
      <c r="G52" s="21"/>
      <c r="H52" s="8"/>
      <c r="I52" s="8"/>
      <c r="J52" s="8"/>
      <c r="K52" s="8"/>
      <c r="L52" s="8"/>
      <c r="M52" s="8"/>
      <c r="N52" s="8"/>
      <c r="O52" s="8"/>
    </row>
    <row r="53" spans="1:15" ht="15.75" x14ac:dyDescent="0.25">
      <c r="A53" s="54" t="s">
        <v>62</v>
      </c>
      <c r="B53" s="55" t="s">
        <v>63</v>
      </c>
      <c r="C53" s="56">
        <f>[1]Расшир!E490</f>
        <v>3798430.8324200003</v>
      </c>
      <c r="D53" s="56">
        <f>[1]Расшир!F490</f>
        <v>3668179.2487499998</v>
      </c>
      <c r="E53" s="57">
        <f t="shared" si="0"/>
        <v>0.96570910741396421</v>
      </c>
      <c r="F53" s="21"/>
      <c r="G53" s="21"/>
      <c r="H53" s="8"/>
      <c r="I53" s="8"/>
      <c r="J53" s="8"/>
      <c r="K53" s="8"/>
      <c r="L53" s="8"/>
      <c r="M53" s="8"/>
      <c r="N53" s="8"/>
      <c r="O53" s="8"/>
    </row>
    <row r="54" spans="1:15" ht="15.75" x14ac:dyDescent="0.25">
      <c r="A54" s="58" t="s">
        <v>64</v>
      </c>
      <c r="B54" s="59" t="s">
        <v>65</v>
      </c>
      <c r="C54" s="26">
        <f>[1]Расшир!E544</f>
        <v>522605.21792999998</v>
      </c>
      <c r="D54" s="26">
        <f>[1]Расшир!F544</f>
        <v>505375.63802000001</v>
      </c>
      <c r="E54" s="28">
        <f t="shared" si="0"/>
        <v>0.96703136647153076</v>
      </c>
      <c r="F54" s="21"/>
      <c r="G54" s="21"/>
      <c r="H54" s="8"/>
      <c r="I54" s="8"/>
      <c r="J54" s="8"/>
      <c r="K54" s="8"/>
      <c r="L54" s="8"/>
      <c r="M54" s="8"/>
      <c r="N54" s="8"/>
      <c r="O54" s="8"/>
    </row>
    <row r="55" spans="1:15" ht="15.75" x14ac:dyDescent="0.25">
      <c r="A55" s="58" t="s">
        <v>66</v>
      </c>
      <c r="B55" s="59" t="s">
        <v>67</v>
      </c>
      <c r="C55" s="26">
        <f>[1]Расшир!E553-0.01</f>
        <v>3134359.5250100004</v>
      </c>
      <c r="D55" s="26">
        <f>[1]Расшир!F553</f>
        <v>3045566.6497200001</v>
      </c>
      <c r="E55" s="28">
        <f t="shared" si="0"/>
        <v>0.97167112624397578</v>
      </c>
      <c r="F55" s="21"/>
      <c r="G55" s="21"/>
      <c r="H55" s="8"/>
      <c r="I55" s="8"/>
      <c r="J55" s="8"/>
      <c r="K55" s="8"/>
      <c r="L55" s="8"/>
      <c r="M55" s="8"/>
      <c r="N55" s="8"/>
      <c r="O55" s="8"/>
    </row>
    <row r="56" spans="1:15" ht="18.75" customHeight="1" x14ac:dyDescent="0.25">
      <c r="A56" s="63" t="s">
        <v>68</v>
      </c>
      <c r="B56" s="64" t="s">
        <v>69</v>
      </c>
      <c r="C56" s="65">
        <f>[1]Расшир!E559</f>
        <v>141466.07947999999</v>
      </c>
      <c r="D56" s="66">
        <f>[1]Расшир!F559</f>
        <v>117236.96101000003</v>
      </c>
      <c r="E56" s="28">
        <f t="shared" si="0"/>
        <v>0.8287284233855835</v>
      </c>
      <c r="F56" s="21"/>
      <c r="G56" s="21"/>
      <c r="H56" s="8"/>
      <c r="I56" s="8"/>
      <c r="J56" s="8"/>
      <c r="K56" s="8"/>
      <c r="L56" s="8"/>
      <c r="M56" s="8"/>
      <c r="N56" s="8"/>
      <c r="O56" s="8"/>
    </row>
    <row r="57" spans="1:15" ht="15.75" x14ac:dyDescent="0.25">
      <c r="A57" s="67" t="s">
        <v>70</v>
      </c>
      <c r="B57" s="55" t="s">
        <v>71</v>
      </c>
      <c r="C57" s="56">
        <f>[1]Расшир!E571</f>
        <v>3504859.0616600001</v>
      </c>
      <c r="D57" s="56">
        <f>[1]Расшир!F571</f>
        <v>3123449.92637</v>
      </c>
      <c r="E57" s="57">
        <f t="shared" si="0"/>
        <v>0.8911770406227536</v>
      </c>
      <c r="F57" s="21"/>
      <c r="G57" s="21"/>
      <c r="H57" s="8"/>
      <c r="I57" s="8"/>
      <c r="J57" s="8"/>
      <c r="K57" s="8"/>
      <c r="L57" s="8"/>
      <c r="M57" s="8"/>
      <c r="N57" s="8"/>
      <c r="O57" s="8"/>
    </row>
    <row r="58" spans="1:15" ht="15.75" x14ac:dyDescent="0.25">
      <c r="A58" s="58" t="s">
        <v>72</v>
      </c>
      <c r="B58" s="59" t="s">
        <v>73</v>
      </c>
      <c r="C58" s="26">
        <f>[1]Расшир!E611</f>
        <v>1451733.91824</v>
      </c>
      <c r="D58" s="26">
        <f>[1]Расшир!F611</f>
        <v>1395516.0387399998</v>
      </c>
      <c r="E58" s="28">
        <f t="shared" si="0"/>
        <v>0.96127535577032208</v>
      </c>
      <c r="F58" s="21"/>
      <c r="G58" s="21"/>
      <c r="H58" s="8"/>
      <c r="I58" s="8"/>
      <c r="J58" s="8"/>
      <c r="K58" s="8"/>
      <c r="L58" s="8"/>
      <c r="M58" s="8"/>
      <c r="N58" s="8"/>
      <c r="O58" s="8"/>
    </row>
    <row r="59" spans="1:15" ht="15.75" x14ac:dyDescent="0.25">
      <c r="A59" s="58" t="s">
        <v>74</v>
      </c>
      <c r="B59" s="59" t="s">
        <v>75</v>
      </c>
      <c r="C59" s="26">
        <f>[1]Расшир!E620-0.01</f>
        <v>583272.35615000001</v>
      </c>
      <c r="D59" s="26">
        <f>[1]Расшир!F620</f>
        <v>391298.19602000003</v>
      </c>
      <c r="E59" s="28">
        <f t="shared" si="0"/>
        <v>0.67086703474657727</v>
      </c>
      <c r="F59" s="21"/>
      <c r="G59" s="21"/>
      <c r="H59" s="8"/>
      <c r="I59" s="8"/>
      <c r="J59" s="8"/>
      <c r="K59" s="8"/>
      <c r="L59" s="8"/>
      <c r="M59" s="8"/>
      <c r="N59" s="8"/>
      <c r="O59" s="8"/>
    </row>
    <row r="60" spans="1:15" ht="15.75" x14ac:dyDescent="0.25">
      <c r="A60" s="58" t="s">
        <v>76</v>
      </c>
      <c r="B60" s="59" t="s">
        <v>77</v>
      </c>
      <c r="C60" s="26">
        <f>[1]Расшир!E625</f>
        <v>587575.07619999989</v>
      </c>
      <c r="D60" s="26">
        <f>[1]Расшир!F625</f>
        <v>527430.05151000002</v>
      </c>
      <c r="E60" s="28">
        <f t="shared" si="0"/>
        <v>0.8976385705823785</v>
      </c>
      <c r="F60" s="21"/>
      <c r="G60" s="21"/>
      <c r="H60" s="8"/>
      <c r="I60" s="8"/>
      <c r="J60" s="8"/>
      <c r="K60" s="8"/>
      <c r="L60" s="8"/>
      <c r="M60" s="8"/>
      <c r="N60" s="8"/>
      <c r="O60" s="8"/>
    </row>
    <row r="61" spans="1:15" ht="15.75" x14ac:dyDescent="0.25">
      <c r="A61" s="58" t="s">
        <v>78</v>
      </c>
      <c r="B61" s="59" t="s">
        <v>79</v>
      </c>
      <c r="C61" s="26">
        <f>[1]Расшир!E629</f>
        <v>7600</v>
      </c>
      <c r="D61" s="26">
        <f>[1]Расшир!F629</f>
        <v>7600</v>
      </c>
      <c r="E61" s="28">
        <f t="shared" si="0"/>
        <v>1</v>
      </c>
      <c r="F61" s="21"/>
      <c r="G61" s="21"/>
      <c r="H61" s="8"/>
      <c r="I61" s="8"/>
      <c r="J61" s="8"/>
      <c r="K61" s="8"/>
      <c r="L61" s="8"/>
      <c r="M61" s="8"/>
      <c r="N61" s="8"/>
      <c r="O61" s="8"/>
    </row>
    <row r="62" spans="1:15" ht="31.5" x14ac:dyDescent="0.25">
      <c r="A62" s="58" t="s">
        <v>80</v>
      </c>
      <c r="B62" s="59" t="s">
        <v>81</v>
      </c>
      <c r="C62" s="26">
        <f>[1]Расшир!E632</f>
        <v>874677.70106999995</v>
      </c>
      <c r="D62" s="26">
        <f>[1]Расшир!F632</f>
        <v>801605.64009999984</v>
      </c>
      <c r="E62" s="28">
        <f t="shared" si="0"/>
        <v>0.91645830129130934</v>
      </c>
      <c r="F62" s="21"/>
      <c r="G62" s="21"/>
      <c r="H62" s="8"/>
      <c r="I62" s="8"/>
      <c r="J62" s="8"/>
      <c r="K62" s="8"/>
      <c r="L62" s="8"/>
      <c r="M62" s="8"/>
      <c r="N62" s="8"/>
      <c r="O62" s="8"/>
    </row>
    <row r="63" spans="1:15" ht="15.75" x14ac:dyDescent="0.25">
      <c r="A63" s="68" t="s">
        <v>82</v>
      </c>
      <c r="B63" s="55" t="s">
        <v>83</v>
      </c>
      <c r="C63" s="56">
        <f>[1]Расшир!E651</f>
        <v>24229.82056</v>
      </c>
      <c r="D63" s="56">
        <f>[1]Расшир!F651</f>
        <v>24196.051230000001</v>
      </c>
      <c r="E63" s="69">
        <f>D63/C63</f>
        <v>0.99860629054530647</v>
      </c>
      <c r="F63" s="21"/>
      <c r="G63" s="21"/>
      <c r="H63" s="8"/>
      <c r="I63" s="8"/>
      <c r="J63" s="8"/>
      <c r="K63" s="8"/>
      <c r="L63" s="8"/>
      <c r="M63" s="8"/>
      <c r="N63" s="8"/>
      <c r="O63" s="8"/>
    </row>
    <row r="64" spans="1:15" ht="30" x14ac:dyDescent="0.25">
      <c r="A64" s="61" t="s">
        <v>84</v>
      </c>
      <c r="B64" s="62" t="s">
        <v>85</v>
      </c>
      <c r="C64" s="26">
        <f>[1]Расшир!E658</f>
        <v>3700</v>
      </c>
      <c r="D64" s="26">
        <f>[1]Расшир!F658</f>
        <v>3666.2306699999999</v>
      </c>
      <c r="E64" s="28">
        <f>D64/C64</f>
        <v>0.99087315405405407</v>
      </c>
      <c r="F64" s="21"/>
      <c r="G64" s="21"/>
      <c r="H64" s="8"/>
      <c r="I64" s="8"/>
      <c r="J64" s="8"/>
      <c r="K64" s="8"/>
      <c r="L64" s="8"/>
      <c r="M64" s="8"/>
      <c r="N64" s="8"/>
      <c r="O64" s="8"/>
    </row>
    <row r="65" spans="1:15" ht="15.75" x14ac:dyDescent="0.25">
      <c r="A65" s="61" t="s">
        <v>86</v>
      </c>
      <c r="B65" s="62" t="s">
        <v>87</v>
      </c>
      <c r="C65" s="26">
        <f>[1]Расшир!$E$661</f>
        <v>20529.82056</v>
      </c>
      <c r="D65" s="26">
        <f>[1]Расшир!$F$661</f>
        <v>20529.82056</v>
      </c>
      <c r="E65" s="28">
        <f>D65/C65</f>
        <v>1</v>
      </c>
      <c r="F65" s="21"/>
      <c r="G65" s="21"/>
      <c r="H65" s="8"/>
      <c r="I65" s="8"/>
      <c r="J65" s="8"/>
      <c r="K65" s="8"/>
      <c r="L65" s="8"/>
      <c r="M65" s="8"/>
      <c r="N65" s="8"/>
      <c r="O65" s="8"/>
    </row>
    <row r="66" spans="1:15" ht="15.75" x14ac:dyDescent="0.25">
      <c r="A66" s="68" t="s">
        <v>88</v>
      </c>
      <c r="B66" s="55" t="s">
        <v>89</v>
      </c>
      <c r="C66" s="56">
        <f>[1]Расшир!E663</f>
        <v>14035464.281880002</v>
      </c>
      <c r="D66" s="56">
        <f>[1]Расшир!F663</f>
        <v>13571168.955979997</v>
      </c>
      <c r="E66" s="57">
        <f t="shared" si="0"/>
        <v>0.96691984557294497</v>
      </c>
      <c r="F66" s="21"/>
      <c r="G66" s="21"/>
      <c r="H66" s="8"/>
      <c r="I66" s="8"/>
      <c r="J66" s="8"/>
      <c r="K66" s="8"/>
      <c r="L66" s="8"/>
      <c r="M66" s="8"/>
      <c r="N66" s="8"/>
      <c r="O66" s="8"/>
    </row>
    <row r="67" spans="1:15" ht="15.75" x14ac:dyDescent="0.25">
      <c r="A67" s="58" t="s">
        <v>90</v>
      </c>
      <c r="B67" s="59" t="s">
        <v>91</v>
      </c>
      <c r="C67" s="26">
        <f>[1]Расшир!E703</f>
        <v>5586691.2138600005</v>
      </c>
      <c r="D67" s="26">
        <f>[1]Расшир!F703</f>
        <v>5481810.6886999998</v>
      </c>
      <c r="E67" s="28">
        <f t="shared" si="0"/>
        <v>0.98122671879558998</v>
      </c>
      <c r="F67" s="21"/>
      <c r="G67" s="21"/>
      <c r="H67" s="8"/>
      <c r="I67" s="8"/>
      <c r="J67" s="8"/>
      <c r="K67" s="8"/>
      <c r="L67" s="8"/>
      <c r="M67" s="8"/>
      <c r="N67" s="8"/>
      <c r="O67" s="8"/>
    </row>
    <row r="68" spans="1:15" ht="15.75" x14ac:dyDescent="0.25">
      <c r="A68" s="58" t="s">
        <v>92</v>
      </c>
      <c r="B68" s="59" t="s">
        <v>93</v>
      </c>
      <c r="C68" s="26">
        <f>[1]Расшир!E717</f>
        <v>7328524.9612600012</v>
      </c>
      <c r="D68" s="26">
        <f>[1]Расшир!F717-0.01</f>
        <v>7013386.4950000001</v>
      </c>
      <c r="E68" s="28">
        <f t="shared" si="0"/>
        <v>0.95699837717332148</v>
      </c>
      <c r="F68" s="21"/>
      <c r="G68" s="21"/>
      <c r="H68" s="8"/>
      <c r="I68" s="8"/>
      <c r="J68" s="8"/>
      <c r="K68" s="8"/>
      <c r="L68" s="8"/>
      <c r="M68" s="8"/>
      <c r="N68" s="8"/>
      <c r="O68" s="8"/>
    </row>
    <row r="69" spans="1:15" ht="15.75" x14ac:dyDescent="0.25">
      <c r="A69" s="58" t="s">
        <v>94</v>
      </c>
      <c r="B69" s="59" t="s">
        <v>95</v>
      </c>
      <c r="C69" s="26">
        <f>[1]Расшир!E729</f>
        <v>551210.57030999998</v>
      </c>
      <c r="D69" s="26">
        <f>[1]Расшир!F729</f>
        <v>527098.79675999994</v>
      </c>
      <c r="E69" s="28">
        <f t="shared" si="0"/>
        <v>0.95625669236270339</v>
      </c>
      <c r="F69" s="21"/>
      <c r="G69" s="21"/>
      <c r="H69" s="8"/>
      <c r="I69" s="8"/>
      <c r="J69" s="8"/>
      <c r="K69" s="8"/>
      <c r="L69" s="8"/>
      <c r="M69" s="8"/>
      <c r="N69" s="8"/>
      <c r="O69" s="8"/>
    </row>
    <row r="70" spans="1:15" ht="15.75" x14ac:dyDescent="0.25">
      <c r="A70" s="58" t="s">
        <v>96</v>
      </c>
      <c r="B70" s="59" t="s">
        <v>97</v>
      </c>
      <c r="C70" s="26">
        <f>[1]Расшир!E749</f>
        <v>569037.53645000001</v>
      </c>
      <c r="D70" s="26">
        <f>[1]Расшир!F749</f>
        <v>548872.9655200002</v>
      </c>
      <c r="E70" s="28">
        <f t="shared" si="0"/>
        <v>0.9645637244674603</v>
      </c>
      <c r="F70" s="21"/>
      <c r="G70" s="21"/>
      <c r="H70" s="8"/>
      <c r="I70" s="8"/>
      <c r="J70" s="8"/>
      <c r="K70" s="8"/>
      <c r="L70" s="8"/>
      <c r="M70" s="8"/>
      <c r="N70" s="8"/>
      <c r="O70" s="8"/>
    </row>
    <row r="71" spans="1:15" ht="33.75" customHeight="1" x14ac:dyDescent="0.25">
      <c r="A71" s="68" t="s">
        <v>98</v>
      </c>
      <c r="B71" s="60" t="s">
        <v>99</v>
      </c>
      <c r="C71" s="56">
        <f>[1]Расшир!E768+0.01</f>
        <v>710978.79449000012</v>
      </c>
      <c r="D71" s="56">
        <f>[1]Расшир!F768</f>
        <v>683199.26967000007</v>
      </c>
      <c r="E71" s="57">
        <f t="shared" si="0"/>
        <v>0.960927773042898</v>
      </c>
      <c r="F71" s="21"/>
      <c r="G71" s="21"/>
      <c r="H71" s="8"/>
      <c r="I71" s="8"/>
      <c r="J71" s="8"/>
      <c r="K71" s="8"/>
      <c r="L71" s="8"/>
      <c r="M71" s="8"/>
      <c r="N71" s="8"/>
      <c r="O71" s="8"/>
    </row>
    <row r="72" spans="1:15" ht="18.75" customHeight="1" x14ac:dyDescent="0.25">
      <c r="A72" s="58" t="s">
        <v>100</v>
      </c>
      <c r="B72" s="59" t="s">
        <v>101</v>
      </c>
      <c r="C72" s="26">
        <f>[1]Расшир!E808</f>
        <v>646184.71828999999</v>
      </c>
      <c r="D72" s="26">
        <f>[1]Расшир!F808</f>
        <v>620868.44330000004</v>
      </c>
      <c r="E72" s="28">
        <f t="shared" si="0"/>
        <v>0.96082192247288911</v>
      </c>
      <c r="F72" s="21"/>
      <c r="G72" s="21"/>
      <c r="H72" s="8"/>
      <c r="I72" s="8"/>
      <c r="J72" s="8"/>
      <c r="K72" s="8"/>
      <c r="L72" s="8"/>
      <c r="M72" s="8"/>
      <c r="N72" s="8"/>
      <c r="O72" s="8"/>
    </row>
    <row r="73" spans="1:15" ht="22.5" customHeight="1" x14ac:dyDescent="0.25">
      <c r="A73" s="58" t="s">
        <v>102</v>
      </c>
      <c r="B73" s="59" t="s">
        <v>103</v>
      </c>
      <c r="C73" s="26">
        <f>[1]Расшир!E816</f>
        <v>19768.2582</v>
      </c>
      <c r="D73" s="26">
        <f>[1]Расшир!F816+0.01</f>
        <v>18465.083609999998</v>
      </c>
      <c r="E73" s="28">
        <f>D73/C73</f>
        <v>0.93407741962819957</v>
      </c>
      <c r="F73" s="21"/>
      <c r="G73" s="21"/>
      <c r="H73" s="8"/>
      <c r="I73" s="8"/>
      <c r="J73" s="8"/>
      <c r="K73" s="8"/>
      <c r="L73" s="8"/>
      <c r="M73" s="8"/>
      <c r="N73" s="8"/>
      <c r="O73" s="8"/>
    </row>
    <row r="74" spans="1:15" ht="32.25" customHeight="1" x14ac:dyDescent="0.25">
      <c r="A74" s="58" t="s">
        <v>104</v>
      </c>
      <c r="B74" s="59" t="s">
        <v>105</v>
      </c>
      <c r="C74" s="26">
        <f>[1]Расшир!E820</f>
        <v>45025.807999999997</v>
      </c>
      <c r="D74" s="26">
        <f>[1]Расшир!F820</f>
        <v>43865.752759999996</v>
      </c>
      <c r="E74" s="28">
        <f t="shared" si="0"/>
        <v>0.97423577073841738</v>
      </c>
      <c r="F74" s="21"/>
      <c r="G74" s="21"/>
      <c r="H74" s="8"/>
      <c r="I74" s="8"/>
      <c r="J74" s="8"/>
      <c r="K74" s="8"/>
      <c r="L74" s="8"/>
      <c r="M74" s="8"/>
      <c r="N74" s="8"/>
      <c r="O74" s="8"/>
    </row>
    <row r="75" spans="1:15" ht="26.25" hidden="1" customHeight="1" x14ac:dyDescent="0.25">
      <c r="A75" s="68" t="s">
        <v>106</v>
      </c>
      <c r="B75" s="70" t="s">
        <v>107</v>
      </c>
      <c r="C75" s="56">
        <f>[1]Расшир!E831</f>
        <v>0</v>
      </c>
      <c r="D75" s="56">
        <f>[1]Расшир!F831</f>
        <v>0</v>
      </c>
      <c r="E75" s="69" t="e">
        <f t="shared" si="0"/>
        <v>#DIV/0!</v>
      </c>
      <c r="F75" s="21"/>
      <c r="G75" s="21"/>
      <c r="H75" s="8"/>
      <c r="I75" s="8"/>
      <c r="J75" s="8"/>
      <c r="K75" s="8"/>
      <c r="L75" s="8"/>
      <c r="M75" s="8"/>
      <c r="N75" s="8"/>
      <c r="O75" s="8"/>
    </row>
    <row r="76" spans="1:15" ht="18" hidden="1" customHeight="1" x14ac:dyDescent="0.25">
      <c r="A76" s="61" t="s">
        <v>108</v>
      </c>
      <c r="B76" s="62" t="s">
        <v>109</v>
      </c>
      <c r="C76" s="26">
        <f>[1]Расшир!E852</f>
        <v>0</v>
      </c>
      <c r="D76" s="26">
        <f>[1]Расшир!F852</f>
        <v>0</v>
      </c>
      <c r="E76" s="28" t="e">
        <f t="shared" si="0"/>
        <v>#DIV/0!</v>
      </c>
      <c r="F76" s="21"/>
      <c r="G76" s="21"/>
      <c r="H76" s="8"/>
      <c r="I76" s="8"/>
      <c r="J76" s="8"/>
      <c r="K76" s="8"/>
      <c r="L76" s="8"/>
      <c r="M76" s="8"/>
      <c r="N76" s="8"/>
      <c r="O76" s="8"/>
    </row>
    <row r="77" spans="1:15" ht="15.75" x14ac:dyDescent="0.25">
      <c r="A77" s="68" t="s">
        <v>110</v>
      </c>
      <c r="B77" s="55" t="s">
        <v>111</v>
      </c>
      <c r="C77" s="56">
        <f>[1]Расшир!E951</f>
        <v>1889296.48857</v>
      </c>
      <c r="D77" s="56">
        <f>[1]Расшир!F951</f>
        <v>1728135.4830499997</v>
      </c>
      <c r="E77" s="57">
        <f t="shared" si="0"/>
        <v>0.91469787484653486</v>
      </c>
      <c r="F77" s="21"/>
      <c r="G77" s="21"/>
      <c r="H77" s="8"/>
      <c r="I77" s="8"/>
      <c r="J77" s="8"/>
      <c r="K77" s="8"/>
      <c r="L77" s="8"/>
      <c r="M77" s="8"/>
      <c r="N77" s="8"/>
      <c r="O77" s="8"/>
    </row>
    <row r="78" spans="1:15" ht="15.75" x14ac:dyDescent="0.25">
      <c r="A78" s="58" t="s">
        <v>112</v>
      </c>
      <c r="B78" s="59" t="s">
        <v>113</v>
      </c>
      <c r="C78" s="26">
        <f>[1]Расшир!E995</f>
        <v>26855.42</v>
      </c>
      <c r="D78" s="26">
        <f>[1]Расшир!F995</f>
        <v>26851.297310000002</v>
      </c>
      <c r="E78" s="28">
        <f t="shared" si="0"/>
        <v>0.99984648573732993</v>
      </c>
      <c r="F78" s="21"/>
      <c r="G78" s="21"/>
      <c r="H78" s="8"/>
      <c r="I78" s="8"/>
      <c r="J78" s="8"/>
      <c r="K78" s="8"/>
      <c r="L78" s="8"/>
      <c r="M78" s="8"/>
      <c r="N78" s="8"/>
      <c r="O78" s="8"/>
    </row>
    <row r="79" spans="1:15" ht="15.75" x14ac:dyDescent="0.25">
      <c r="A79" s="58" t="s">
        <v>114</v>
      </c>
      <c r="B79" s="59" t="s">
        <v>115</v>
      </c>
      <c r="C79" s="26">
        <f>[1]Расшир!E998+0.01</f>
        <v>624819.8247</v>
      </c>
      <c r="D79" s="26">
        <f>[1]Расшир!F998</f>
        <v>619616.31924999994</v>
      </c>
      <c r="E79" s="28">
        <f t="shared" si="0"/>
        <v>0.99167199047741728</v>
      </c>
      <c r="F79" s="21"/>
      <c r="G79" s="21"/>
      <c r="H79" s="8"/>
      <c r="I79" s="8"/>
      <c r="J79" s="8"/>
      <c r="K79" s="8"/>
      <c r="L79" s="8"/>
      <c r="M79" s="8"/>
      <c r="N79" s="8"/>
      <c r="O79" s="8"/>
    </row>
    <row r="80" spans="1:15" ht="15.75" x14ac:dyDescent="0.25">
      <c r="A80" s="58" t="s">
        <v>116</v>
      </c>
      <c r="B80" s="59" t="s">
        <v>117</v>
      </c>
      <c r="C80" s="26">
        <f>[1]Расшир!E1002</f>
        <v>667457.05186999997</v>
      </c>
      <c r="D80" s="26">
        <f>[1]Расшир!F1002</f>
        <v>543220.05302999995</v>
      </c>
      <c r="E80" s="28">
        <f t="shared" si="0"/>
        <v>0.81386517905245304</v>
      </c>
      <c r="F80" s="21"/>
      <c r="G80" s="21"/>
      <c r="H80" s="8"/>
      <c r="I80" s="8"/>
      <c r="J80" s="8"/>
      <c r="K80" s="8"/>
      <c r="L80" s="8"/>
      <c r="M80" s="8"/>
      <c r="N80" s="8"/>
      <c r="O80" s="8"/>
    </row>
    <row r="81" spans="1:15" ht="15.75" x14ac:dyDescent="0.25">
      <c r="A81" s="58" t="s">
        <v>118</v>
      </c>
      <c r="B81" s="59" t="s">
        <v>119</v>
      </c>
      <c r="C81" s="26">
        <f>[1]Расшир!E1015</f>
        <v>131431.20000000001</v>
      </c>
      <c r="D81" s="26">
        <f>[1]Расшир!F1015</f>
        <v>113640.67448999999</v>
      </c>
      <c r="E81" s="28">
        <f>D81/C81</f>
        <v>0.86464001310191174</v>
      </c>
      <c r="F81" s="21"/>
      <c r="G81" s="21"/>
      <c r="H81" s="8"/>
      <c r="I81" s="8"/>
      <c r="J81" s="8"/>
      <c r="K81" s="8"/>
      <c r="L81" s="8"/>
      <c r="M81" s="8"/>
      <c r="N81" s="8"/>
      <c r="O81" s="8"/>
    </row>
    <row r="82" spans="1:15" ht="15.75" x14ac:dyDescent="0.25">
      <c r="A82" s="58" t="s">
        <v>120</v>
      </c>
      <c r="B82" s="59" t="s">
        <v>121</v>
      </c>
      <c r="C82" s="26">
        <f>[1]Расшир!E1019</f>
        <v>438733.00199999992</v>
      </c>
      <c r="D82" s="26">
        <f>[1]Расшир!F1019</f>
        <v>424807.13896999991</v>
      </c>
      <c r="E82" s="28">
        <f t="shared" si="0"/>
        <v>0.96825891153271393</v>
      </c>
      <c r="F82" s="21"/>
      <c r="G82" s="21"/>
      <c r="H82" s="8"/>
      <c r="I82" s="8"/>
      <c r="J82" s="8"/>
      <c r="K82" s="8"/>
      <c r="L82" s="8"/>
      <c r="M82" s="8"/>
      <c r="N82" s="8"/>
      <c r="O82" s="8"/>
    </row>
    <row r="83" spans="1:15" ht="15.75" x14ac:dyDescent="0.25">
      <c r="A83" s="68" t="s">
        <v>122</v>
      </c>
      <c r="B83" s="55" t="s">
        <v>123</v>
      </c>
      <c r="C83" s="56">
        <f>[1]Расшир!E1030</f>
        <v>464558.73223999998</v>
      </c>
      <c r="D83" s="56">
        <f>[1]Расшир!F1030</f>
        <v>461059.28165999998</v>
      </c>
      <c r="E83" s="57">
        <f t="shared" si="0"/>
        <v>0.99246715143395015</v>
      </c>
      <c r="F83" s="21"/>
      <c r="G83" s="21"/>
      <c r="H83" s="8"/>
      <c r="I83" s="8"/>
      <c r="J83" s="8"/>
      <c r="K83" s="8"/>
      <c r="L83" s="8"/>
      <c r="M83" s="8"/>
      <c r="N83" s="8"/>
      <c r="O83" s="8"/>
    </row>
    <row r="84" spans="1:15" ht="15.75" x14ac:dyDescent="0.25">
      <c r="A84" s="58" t="s">
        <v>124</v>
      </c>
      <c r="B84" s="59" t="s">
        <v>125</v>
      </c>
      <c r="C84" s="26">
        <f>[1]Расшир!E1070</f>
        <v>0</v>
      </c>
      <c r="D84" s="26">
        <f>[1]Расшир!F1070</f>
        <v>0</v>
      </c>
      <c r="E84" s="28">
        <v>0</v>
      </c>
      <c r="F84" s="21"/>
      <c r="G84" s="21"/>
      <c r="H84" s="8"/>
      <c r="I84" s="8"/>
      <c r="J84" s="8"/>
      <c r="K84" s="8"/>
      <c r="L84" s="8"/>
      <c r="M84" s="8"/>
      <c r="N84" s="8"/>
      <c r="O84" s="8"/>
    </row>
    <row r="85" spans="1:15" ht="15.75" x14ac:dyDescent="0.25">
      <c r="A85" s="58" t="s">
        <v>126</v>
      </c>
      <c r="B85" s="59" t="s">
        <v>127</v>
      </c>
      <c r="C85" s="26">
        <f>[1]Расшир!E1077</f>
        <v>350972.02377999999</v>
      </c>
      <c r="D85" s="26">
        <f>[1]Расшир!F1077</f>
        <v>348854.63243999996</v>
      </c>
      <c r="E85" s="28">
        <f t="shared" si="0"/>
        <v>0.99396706518885602</v>
      </c>
      <c r="F85" s="21"/>
      <c r="G85" s="21"/>
      <c r="H85" s="8"/>
      <c r="I85" s="8"/>
      <c r="J85" s="8"/>
      <c r="K85" s="8"/>
      <c r="L85" s="8"/>
      <c r="M85" s="8"/>
      <c r="N85" s="8"/>
      <c r="O85" s="8"/>
    </row>
    <row r="86" spans="1:15" ht="15.75" x14ac:dyDescent="0.25">
      <c r="A86" s="58" t="s">
        <v>128</v>
      </c>
      <c r="B86" s="59" t="s">
        <v>129</v>
      </c>
      <c r="C86" s="26">
        <f>[1]Расшир!E1085</f>
        <v>113586.70845999999</v>
      </c>
      <c r="D86" s="26">
        <f>[1]Расшир!F1085</f>
        <v>112204.64921999999</v>
      </c>
      <c r="E86" s="28">
        <f t="shared" si="0"/>
        <v>0.98783256193671021</v>
      </c>
      <c r="F86" s="21"/>
      <c r="G86" s="21"/>
      <c r="H86" s="8"/>
      <c r="I86" s="8"/>
      <c r="J86" s="8"/>
      <c r="K86" s="8"/>
      <c r="L86" s="8"/>
      <c r="M86" s="8"/>
      <c r="N86" s="8"/>
      <c r="O86" s="8"/>
    </row>
    <row r="87" spans="1:15" ht="38.25" customHeight="1" x14ac:dyDescent="0.25">
      <c r="A87" s="68" t="s">
        <v>130</v>
      </c>
      <c r="B87" s="60" t="s">
        <v>131</v>
      </c>
      <c r="C87" s="56">
        <f>[1]Расшир!E1094</f>
        <v>1203848.83</v>
      </c>
      <c r="D87" s="56">
        <f>[1]Расшир!F1094</f>
        <v>1138759.7015</v>
      </c>
      <c r="E87" s="57">
        <f t="shared" si="0"/>
        <v>0.94593247351496779</v>
      </c>
      <c r="F87" s="21"/>
      <c r="G87" s="21"/>
      <c r="H87" s="8"/>
      <c r="I87" s="8"/>
      <c r="J87" s="8"/>
      <c r="K87" s="8"/>
      <c r="L87" s="8"/>
      <c r="M87" s="8"/>
      <c r="N87" s="8"/>
      <c r="O87" s="8"/>
    </row>
    <row r="88" spans="1:15" ht="32.25" customHeight="1" x14ac:dyDescent="0.25">
      <c r="A88" s="58" t="s">
        <v>132</v>
      </c>
      <c r="B88" s="59" t="s">
        <v>133</v>
      </c>
      <c r="C88" s="26">
        <f>[1]Расшир!E1097</f>
        <v>1203848.83</v>
      </c>
      <c r="D88" s="26">
        <f>[1]Расшир!F1097</f>
        <v>1138759.7015</v>
      </c>
      <c r="E88" s="28">
        <f t="shared" si="0"/>
        <v>0.94593247351496779</v>
      </c>
      <c r="F88" s="21"/>
      <c r="G88" s="21"/>
      <c r="H88" s="8"/>
      <c r="I88" s="8"/>
      <c r="J88" s="8"/>
      <c r="K88" s="8"/>
      <c r="L88" s="8"/>
      <c r="M88" s="8"/>
      <c r="N88" s="8"/>
      <c r="O88" s="8"/>
    </row>
    <row r="89" spans="1:15" s="45" customFormat="1" ht="18.75" customHeight="1" x14ac:dyDescent="0.3">
      <c r="A89" s="41"/>
      <c r="B89" s="71" t="s">
        <v>134</v>
      </c>
      <c r="C89" s="72">
        <f>[1]Расшир!E1101</f>
        <v>29119524.100540005</v>
      </c>
      <c r="D89" s="72">
        <f>[1]Расшир!F1101</f>
        <v>27578056.331669994</v>
      </c>
      <c r="E89" s="73">
        <f t="shared" si="0"/>
        <v>0.94706411534928125</v>
      </c>
      <c r="F89" s="43"/>
      <c r="G89" s="43"/>
      <c r="H89" s="44"/>
      <c r="I89" s="44"/>
      <c r="J89" s="44"/>
      <c r="K89" s="44"/>
      <c r="L89" s="44"/>
      <c r="M89" s="44"/>
      <c r="N89" s="44"/>
      <c r="O89" s="44"/>
    </row>
    <row r="90" spans="1:15" ht="15.75" x14ac:dyDescent="0.25">
      <c r="A90" s="12"/>
      <c r="B90" s="25"/>
      <c r="C90" s="74"/>
      <c r="D90" s="74"/>
      <c r="E90" s="20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31.5" x14ac:dyDescent="0.25">
      <c r="A91" s="12"/>
      <c r="B91" s="34" t="s">
        <v>135</v>
      </c>
      <c r="C91" s="18">
        <f>C37-C89</f>
        <v>-1785671.4910200052</v>
      </c>
      <c r="D91" s="18">
        <f>D37-D89</f>
        <v>-1456094.0468699932</v>
      </c>
      <c r="E91" s="20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ht="15.75" hidden="1" x14ac:dyDescent="0.25">
      <c r="A92" s="12"/>
      <c r="B92" s="25"/>
      <c r="C92" s="74"/>
      <c r="D92" s="74"/>
      <c r="E92" s="20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5.75" hidden="1" x14ac:dyDescent="0.25">
      <c r="A93" s="12"/>
      <c r="B93" s="34" t="s">
        <v>136</v>
      </c>
      <c r="C93" s="18">
        <f>C94+C95</f>
        <v>0</v>
      </c>
      <c r="D93" s="18">
        <f>D94+D95</f>
        <v>0</v>
      </c>
      <c r="E93" s="20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ht="15.75" hidden="1" x14ac:dyDescent="0.25">
      <c r="A94" s="12"/>
      <c r="B94" s="25" t="s">
        <v>137</v>
      </c>
      <c r="C94" s="74">
        <f>[1]Расшир!E1107</f>
        <v>0</v>
      </c>
      <c r="D94" s="74">
        <f>[1]Расшир!F1107</f>
        <v>0</v>
      </c>
      <c r="E94" s="20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ht="15.75" hidden="1" x14ac:dyDescent="0.25">
      <c r="A95" s="12"/>
      <c r="B95" s="25" t="s">
        <v>138</v>
      </c>
      <c r="C95" s="74">
        <f>[1]Расшир!E1108</f>
        <v>0</v>
      </c>
      <c r="D95" s="74">
        <f>[1]Расшир!F1108</f>
        <v>0</v>
      </c>
      <c r="E95" s="20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ht="15.75" x14ac:dyDescent="0.25">
      <c r="A96" s="12"/>
      <c r="B96" s="25"/>
      <c r="C96" s="74"/>
      <c r="D96" s="74"/>
      <c r="E96" s="20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47.25" x14ac:dyDescent="0.25">
      <c r="A97" s="12"/>
      <c r="B97" s="34" t="s">
        <v>139</v>
      </c>
      <c r="C97" s="18">
        <f>C98+C99</f>
        <v>129999.47999999998</v>
      </c>
      <c r="D97" s="18">
        <f>D98+D99</f>
        <v>129999.47874999978</v>
      </c>
      <c r="E97" s="20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31.5" x14ac:dyDescent="0.25">
      <c r="A98" s="12"/>
      <c r="B98" s="32" t="s">
        <v>140</v>
      </c>
      <c r="C98" s="74">
        <f>[1]Расшир!E1111</f>
        <v>1774786.02</v>
      </c>
      <c r="D98" s="74">
        <f>[1]Расшир!F1111</f>
        <v>4541427</v>
      </c>
      <c r="E98" s="20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31.5" x14ac:dyDescent="0.25">
      <c r="A99" s="12"/>
      <c r="B99" s="32" t="s">
        <v>141</v>
      </c>
      <c r="C99" s="74">
        <f>[1]Расшир!E1112</f>
        <v>-1644786.54</v>
      </c>
      <c r="D99" s="74">
        <f>[1]Расшир!F1112</f>
        <v>-4411427.5212500002</v>
      </c>
      <c r="E99" s="20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5.75" x14ac:dyDescent="0.25">
      <c r="A100" s="12"/>
      <c r="B100" s="25"/>
      <c r="C100" s="74"/>
      <c r="D100" s="74"/>
      <c r="E100" s="20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ht="15.75" x14ac:dyDescent="0.25">
      <c r="A101" s="12"/>
      <c r="B101" s="34" t="s">
        <v>142</v>
      </c>
      <c r="C101" s="18">
        <f>C102+C103</f>
        <v>1408884.75</v>
      </c>
      <c r="D101" s="18">
        <f>[1]Расшир!F1114</f>
        <v>1332000</v>
      </c>
      <c r="E101" s="20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ht="15.75" x14ac:dyDescent="0.25">
      <c r="A102" s="12"/>
      <c r="B102" s="25" t="s">
        <v>143</v>
      </c>
      <c r="C102" s="74">
        <f>[1]Расшир!E1115</f>
        <v>7131674.8799999999</v>
      </c>
      <c r="D102" s="74">
        <f>[1]Расшир!F1115</f>
        <v>5698179.29</v>
      </c>
      <c r="E102" s="20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31.5" x14ac:dyDescent="0.25">
      <c r="A103" s="12"/>
      <c r="B103" s="32" t="s">
        <v>144</v>
      </c>
      <c r="C103" s="74">
        <f>[1]Расшир!E1116</f>
        <v>-5722790.1299999999</v>
      </c>
      <c r="D103" s="74">
        <f>[1]Расшир!F1116</f>
        <v>-4366179.29</v>
      </c>
      <c r="E103" s="20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15.75" x14ac:dyDescent="0.25">
      <c r="A104" s="12"/>
      <c r="B104" s="32"/>
      <c r="C104" s="74"/>
      <c r="D104" s="74"/>
      <c r="E104" s="20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31.5" x14ac:dyDescent="0.25">
      <c r="A105" s="12"/>
      <c r="B105" s="34" t="s">
        <v>145</v>
      </c>
      <c r="C105" s="18">
        <f>C106-C107</f>
        <v>199825.9721999988</v>
      </c>
      <c r="D105" s="18">
        <f>D106-D107</f>
        <v>-5929.7207000032067</v>
      </c>
      <c r="E105" s="20"/>
      <c r="F105" s="8"/>
      <c r="G105" s="75"/>
      <c r="H105" s="8"/>
      <c r="I105" s="8"/>
      <c r="J105" s="8"/>
      <c r="K105" s="8"/>
      <c r="L105" s="8"/>
      <c r="M105" s="8"/>
      <c r="N105" s="8"/>
      <c r="O105" s="8"/>
    </row>
    <row r="106" spans="1:15" ht="15.75" x14ac:dyDescent="0.25">
      <c r="A106" s="12"/>
      <c r="B106" s="25" t="s">
        <v>146</v>
      </c>
      <c r="C106" s="74">
        <f>[1]Расшир!E1126</f>
        <v>-36287274.79834</v>
      </c>
      <c r="D106" s="74">
        <f>[1]Расшир!F1126</f>
        <v>-36575235.448270001</v>
      </c>
      <c r="E106" s="20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ht="15.75" x14ac:dyDescent="0.25">
      <c r="A107" s="12"/>
      <c r="B107" s="25" t="s">
        <v>147</v>
      </c>
      <c r="C107" s="74">
        <f>[1]Расшир!E1127</f>
        <v>-36487100.770539999</v>
      </c>
      <c r="D107" s="74">
        <f>[1]Расшир!F1127</f>
        <v>-36569305.727569997</v>
      </c>
      <c r="E107" s="20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15.75" x14ac:dyDescent="0.25">
      <c r="A108" s="12"/>
      <c r="B108" s="32"/>
      <c r="C108" s="74"/>
      <c r="D108" s="74"/>
      <c r="E108" s="20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ht="31.5" x14ac:dyDescent="0.25">
      <c r="A109" s="12"/>
      <c r="B109" s="34" t="s">
        <v>148</v>
      </c>
      <c r="C109" s="18">
        <f>[1]Расшир!E1117</f>
        <v>46961.288820000002</v>
      </c>
      <c r="D109" s="18">
        <f>D112+D114</f>
        <v>24.288820000000001</v>
      </c>
      <c r="E109" s="20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49.5" customHeight="1" x14ac:dyDescent="0.25">
      <c r="A110" s="12"/>
      <c r="B110" s="76" t="s">
        <v>149</v>
      </c>
      <c r="C110" s="77">
        <f>[1]Расшир!E1118</f>
        <v>46937</v>
      </c>
      <c r="D110" s="78">
        <f>D111</f>
        <v>0</v>
      </c>
      <c r="E110" s="20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ht="47.25" x14ac:dyDescent="0.25">
      <c r="A111" s="12"/>
      <c r="B111" s="79" t="s">
        <v>150</v>
      </c>
      <c r="C111" s="26">
        <f>[1]Расшир!E1119</f>
        <v>46937</v>
      </c>
      <c r="D111" s="74">
        <f>[1]Расшир!F1119</f>
        <v>0</v>
      </c>
      <c r="E111" s="20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5" ht="31.5" hidden="1" x14ac:dyDescent="0.25">
      <c r="A112" s="12"/>
      <c r="B112" s="80" t="s">
        <v>151</v>
      </c>
      <c r="C112" s="81">
        <f>[1]Расшир!E1122</f>
        <v>0</v>
      </c>
      <c r="D112" s="82">
        <f>[1]Расшир!F1122</f>
        <v>0</v>
      </c>
      <c r="E112" s="20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1:15" ht="15.75" x14ac:dyDescent="0.25">
      <c r="A113" s="12"/>
      <c r="B113" s="79"/>
      <c r="C113" s="74"/>
      <c r="D113" s="74"/>
      <c r="E113" s="20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ht="29.25" x14ac:dyDescent="0.25">
      <c r="A114" s="12"/>
      <c r="B114" s="83" t="s">
        <v>152</v>
      </c>
      <c r="C114" s="78">
        <f>C115</f>
        <v>24.288820000000001</v>
      </c>
      <c r="D114" s="78">
        <f>D115</f>
        <v>24.288820000000001</v>
      </c>
      <c r="E114" s="20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ht="30" x14ac:dyDescent="0.25">
      <c r="A115" s="12"/>
      <c r="B115" s="84" t="s">
        <v>153</v>
      </c>
      <c r="C115" s="85">
        <f>[1]Расшир!E1121</f>
        <v>24.288820000000001</v>
      </c>
      <c r="D115" s="86">
        <f>[1]Расшир!F1121</f>
        <v>24.288820000000001</v>
      </c>
      <c r="E115" s="20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15.75" hidden="1" x14ac:dyDescent="0.25">
      <c r="A116" s="12"/>
      <c r="B116" s="25"/>
      <c r="C116" s="74"/>
      <c r="D116" s="74"/>
      <c r="E116" s="20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ht="15.75" x14ac:dyDescent="0.25">
      <c r="A117" s="12"/>
      <c r="B117" s="25"/>
      <c r="C117" s="74"/>
      <c r="D117" s="74"/>
      <c r="E117" s="20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ht="32.25" customHeight="1" x14ac:dyDescent="0.25">
      <c r="A118" s="12"/>
      <c r="B118" s="34" t="s">
        <v>154</v>
      </c>
      <c r="C118" s="18">
        <f>C93+C97+C101+C105+C109</f>
        <v>1785671.4910199987</v>
      </c>
      <c r="D118" s="18">
        <f>D93+D97+D101+D105+D109</f>
        <v>1456094.0468699965</v>
      </c>
      <c r="E118" s="20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ht="15.75" x14ac:dyDescent="0.25">
      <c r="B119" s="9"/>
      <c r="C119" s="8"/>
      <c r="D119" s="10"/>
      <c r="E119" s="11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ht="15.75" x14ac:dyDescent="0.25">
      <c r="B120" s="9"/>
      <c r="C120" s="8"/>
      <c r="D120" s="10"/>
      <c r="E120" s="11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ht="15.75" x14ac:dyDescent="0.25">
      <c r="B121" s="9"/>
      <c r="C121" s="8"/>
      <c r="D121" s="10"/>
      <c r="E121" s="11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5.75" x14ac:dyDescent="0.25">
      <c r="B122" s="9"/>
      <c r="C122" s="8"/>
      <c r="D122" s="10"/>
      <c r="E122" s="11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ht="15.75" x14ac:dyDescent="0.25">
      <c r="B123" s="9"/>
      <c r="C123" s="8"/>
      <c r="D123" s="10"/>
      <c r="E123" s="11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ht="15.75" x14ac:dyDescent="0.25">
      <c r="B124" s="9"/>
      <c r="C124" s="8"/>
      <c r="D124" s="10"/>
      <c r="E124" s="11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ht="15.75" x14ac:dyDescent="0.25">
      <c r="B125" s="9"/>
      <c r="C125" s="8"/>
      <c r="D125" s="10"/>
      <c r="E125" s="11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ht="15.75" x14ac:dyDescent="0.25">
      <c r="B126" s="9"/>
      <c r="C126" s="8"/>
      <c r="D126" s="10"/>
      <c r="E126" s="11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ht="15.75" x14ac:dyDescent="0.25">
      <c r="B127" s="9"/>
      <c r="C127" s="8"/>
      <c r="D127" s="10"/>
      <c r="E127" s="11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ht="15.75" x14ac:dyDescent="0.25">
      <c r="B128" s="9"/>
      <c r="C128" s="8"/>
      <c r="D128" s="10"/>
      <c r="E128" s="11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2:15" ht="15.75" x14ac:dyDescent="0.25">
      <c r="B129" s="9"/>
      <c r="C129" s="8"/>
      <c r="D129" s="10"/>
      <c r="E129" s="11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2:15" ht="15.75" x14ac:dyDescent="0.25">
      <c r="B130" s="9"/>
      <c r="C130" s="8"/>
      <c r="D130" s="10"/>
      <c r="E130" s="11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2:15" ht="15.75" x14ac:dyDescent="0.25">
      <c r="B131" s="9"/>
      <c r="C131" s="8"/>
      <c r="D131" s="10"/>
      <c r="E131" s="11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2:15" ht="15.75" x14ac:dyDescent="0.25">
      <c r="B132" s="9"/>
      <c r="C132" s="8"/>
      <c r="D132" s="10"/>
      <c r="E132" s="11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2:15" ht="15.75" x14ac:dyDescent="0.25">
      <c r="B133" s="9"/>
      <c r="C133" s="8"/>
      <c r="D133" s="10"/>
      <c r="E133" s="11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2:15" ht="15.75" x14ac:dyDescent="0.25">
      <c r="B134" s="9"/>
      <c r="C134" s="8"/>
      <c r="D134" s="10"/>
      <c r="E134" s="11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2:15" ht="15.75" x14ac:dyDescent="0.25">
      <c r="B135" s="9"/>
      <c r="C135" s="8"/>
      <c r="D135" s="10"/>
      <c r="E135" s="11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2:15" ht="15.75" x14ac:dyDescent="0.25">
      <c r="B136" s="9"/>
      <c r="C136" s="8"/>
      <c r="D136" s="10"/>
      <c r="E136" s="11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2:15" ht="15.75" x14ac:dyDescent="0.25">
      <c r="B137" s="9"/>
      <c r="C137" s="8"/>
      <c r="D137" s="10"/>
      <c r="E137" s="11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2:15" ht="15.75" x14ac:dyDescent="0.25">
      <c r="B138" s="9"/>
      <c r="C138" s="8"/>
      <c r="D138" s="10"/>
      <c r="E138" s="11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2:15" ht="15.75" x14ac:dyDescent="0.25">
      <c r="B139" s="9"/>
      <c r="C139" s="8"/>
      <c r="D139" s="10"/>
      <c r="E139" s="11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2:15" ht="15.75" x14ac:dyDescent="0.25">
      <c r="B140" s="9"/>
      <c r="C140" s="8"/>
      <c r="D140" s="10"/>
      <c r="E140" s="11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2:15" ht="15.75" x14ac:dyDescent="0.25">
      <c r="B141" s="9"/>
      <c r="C141" s="8"/>
      <c r="D141" s="10"/>
      <c r="E141" s="11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2:15" ht="15.75" x14ac:dyDescent="0.25">
      <c r="B142" s="9"/>
      <c r="C142" s="8"/>
      <c r="D142" s="10"/>
      <c r="E142" s="11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2:15" ht="15.75" x14ac:dyDescent="0.25">
      <c r="B143" s="9"/>
      <c r="C143" s="8"/>
      <c r="D143" s="10"/>
      <c r="E143" s="11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2:15" ht="15.75" x14ac:dyDescent="0.25">
      <c r="B144" s="9"/>
      <c r="C144" s="8"/>
      <c r="D144" s="10"/>
      <c r="E144" s="11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2:15" ht="15.75" x14ac:dyDescent="0.25">
      <c r="B145" s="9"/>
      <c r="C145" s="8"/>
      <c r="D145" s="10"/>
      <c r="E145" s="11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2:15" ht="15.75" x14ac:dyDescent="0.25">
      <c r="B146" s="9"/>
      <c r="C146" s="8"/>
      <c r="D146" s="10"/>
      <c r="E146" s="11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2:15" ht="15.75" x14ac:dyDescent="0.25">
      <c r="B147" s="9"/>
      <c r="C147" s="8"/>
      <c r="D147" s="10"/>
      <c r="E147" s="11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2:15" ht="15.75" x14ac:dyDescent="0.25">
      <c r="B148" s="9"/>
      <c r="C148" s="8"/>
      <c r="D148" s="10"/>
      <c r="E148" s="11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2:15" ht="15.75" x14ac:dyDescent="0.25">
      <c r="B149" s="9"/>
      <c r="C149" s="8"/>
      <c r="D149" s="10"/>
      <c r="E149" s="11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2:15" ht="15.75" x14ac:dyDescent="0.25">
      <c r="B150" s="9"/>
      <c r="C150" s="8"/>
      <c r="D150" s="10"/>
      <c r="E150" s="11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2:15" ht="15.75" x14ac:dyDescent="0.25">
      <c r="B151" s="9"/>
      <c r="C151" s="8"/>
      <c r="D151" s="10"/>
      <c r="E151" s="11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2:15" ht="15.75" x14ac:dyDescent="0.25">
      <c r="B152" s="9"/>
      <c r="C152" s="8"/>
      <c r="D152" s="10"/>
      <c r="E152" s="11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2:15" ht="15.75" x14ac:dyDescent="0.25">
      <c r="B153" s="9"/>
      <c r="C153" s="8"/>
      <c r="D153" s="10"/>
      <c r="E153" s="11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2:15" ht="15.75" x14ac:dyDescent="0.25">
      <c r="B154" s="9"/>
      <c r="C154" s="8"/>
      <c r="D154" s="10"/>
      <c r="E154" s="11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2:15" ht="15.75" x14ac:dyDescent="0.25">
      <c r="B155" s="9"/>
      <c r="C155" s="8"/>
      <c r="D155" s="10"/>
      <c r="E155" s="11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2:15" ht="15.75" x14ac:dyDescent="0.25">
      <c r="B156" s="9"/>
      <c r="C156" s="8"/>
      <c r="D156" s="10"/>
      <c r="E156" s="11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2:15" ht="15.75" x14ac:dyDescent="0.25">
      <c r="B157" s="9"/>
      <c r="C157" s="8"/>
      <c r="D157" s="10"/>
      <c r="E157" s="11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2:15" ht="15.75" x14ac:dyDescent="0.25">
      <c r="B158" s="9"/>
      <c r="C158" s="8"/>
      <c r="D158" s="10"/>
      <c r="E158" s="11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2:15" ht="15.75" x14ac:dyDescent="0.25">
      <c r="B159" s="9"/>
      <c r="C159" s="8"/>
      <c r="D159" s="10"/>
      <c r="E159" s="11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2:15" ht="15.75" x14ac:dyDescent="0.25">
      <c r="B160" s="9"/>
      <c r="C160" s="8"/>
      <c r="D160" s="10"/>
      <c r="E160" s="11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2:15" ht="15.75" x14ac:dyDescent="0.25">
      <c r="B161" s="9"/>
      <c r="C161" s="8"/>
      <c r="D161" s="10"/>
      <c r="E161" s="11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2:15" ht="15.75" x14ac:dyDescent="0.25">
      <c r="B162" s="9"/>
      <c r="C162" s="8"/>
      <c r="D162" s="10"/>
      <c r="E162" s="11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2:15" ht="15.75" x14ac:dyDescent="0.25">
      <c r="B163" s="9"/>
      <c r="C163" s="8"/>
      <c r="D163" s="10"/>
      <c r="E163" s="11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2:15" ht="15.75" x14ac:dyDescent="0.25">
      <c r="B164" s="9"/>
      <c r="C164" s="8"/>
      <c r="D164" s="10"/>
      <c r="E164" s="11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2:15" ht="15.75" x14ac:dyDescent="0.25">
      <c r="B165" s="9"/>
      <c r="C165" s="8"/>
      <c r="D165" s="10"/>
      <c r="E165" s="11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2:15" ht="15.75" x14ac:dyDescent="0.25">
      <c r="B166" s="9"/>
      <c r="C166" s="8"/>
      <c r="D166" s="10"/>
      <c r="E166" s="11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2:15" ht="15.75" x14ac:dyDescent="0.25">
      <c r="B167" s="9"/>
      <c r="C167" s="8"/>
      <c r="D167" s="10"/>
      <c r="E167" s="11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2:15" ht="15.75" x14ac:dyDescent="0.25">
      <c r="B168" s="9"/>
      <c r="C168" s="8"/>
      <c r="D168" s="10"/>
      <c r="E168" s="11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2:15" ht="15.75" x14ac:dyDescent="0.25">
      <c r="B169" s="9"/>
      <c r="C169" s="8"/>
      <c r="D169" s="10"/>
      <c r="E169" s="11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2:15" ht="15.75" x14ac:dyDescent="0.25">
      <c r="B170" s="9"/>
      <c r="C170" s="8"/>
      <c r="D170" s="10"/>
      <c r="E170" s="11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2:15" ht="15.75" x14ac:dyDescent="0.25">
      <c r="B171" s="9"/>
      <c r="C171" s="8"/>
      <c r="D171" s="10"/>
      <c r="E171" s="11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2:15" ht="15.75" x14ac:dyDescent="0.25">
      <c r="B172" s="9"/>
      <c r="C172" s="8"/>
      <c r="D172" s="10"/>
      <c r="E172" s="11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2:15" ht="15.75" x14ac:dyDescent="0.25">
      <c r="B173" s="9"/>
      <c r="C173" s="8"/>
      <c r="D173" s="10"/>
      <c r="E173" s="11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2:15" ht="15.75" x14ac:dyDescent="0.25">
      <c r="B174" s="9"/>
      <c r="C174" s="8"/>
      <c r="D174" s="10"/>
      <c r="E174" s="11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2:15" ht="15.75" x14ac:dyDescent="0.25">
      <c r="B175" s="9"/>
      <c r="C175" s="8"/>
      <c r="D175" s="10"/>
      <c r="E175" s="11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2:15" ht="15.75" x14ac:dyDescent="0.25">
      <c r="B176" s="9"/>
      <c r="C176" s="8"/>
      <c r="D176" s="10"/>
      <c r="E176" s="11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2:15" ht="15.75" x14ac:dyDescent="0.25">
      <c r="B177" s="9"/>
      <c r="C177" s="8"/>
      <c r="D177" s="10"/>
      <c r="E177" s="11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2:15" ht="15.75" x14ac:dyDescent="0.25">
      <c r="B178" s="9"/>
      <c r="C178" s="8"/>
      <c r="D178" s="10"/>
      <c r="E178" s="11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2:15" ht="15.75" x14ac:dyDescent="0.25">
      <c r="B179" s="9"/>
      <c r="C179" s="8"/>
      <c r="D179" s="10"/>
      <c r="E179" s="11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2:15" ht="15.75" x14ac:dyDescent="0.25">
      <c r="B180" s="9"/>
      <c r="C180" s="8"/>
      <c r="D180" s="10"/>
      <c r="E180" s="11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2:15" ht="15.75" x14ac:dyDescent="0.25">
      <c r="B181" s="9"/>
      <c r="C181" s="8"/>
      <c r="D181" s="10"/>
      <c r="E181" s="11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2:15" ht="15.75" x14ac:dyDescent="0.25">
      <c r="B182" s="9"/>
      <c r="C182" s="8"/>
      <c r="D182" s="10"/>
      <c r="E182" s="11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2:15" ht="15.75" x14ac:dyDescent="0.25">
      <c r="B183" s="9"/>
      <c r="C183" s="8"/>
      <c r="D183" s="10"/>
      <c r="E183" s="11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2:15" ht="15.75" x14ac:dyDescent="0.25">
      <c r="B184" s="9"/>
      <c r="C184" s="8"/>
      <c r="D184" s="10"/>
      <c r="E184" s="11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2:15" ht="15.75" x14ac:dyDescent="0.25">
      <c r="B185" s="9"/>
      <c r="C185" s="8"/>
      <c r="D185" s="10"/>
      <c r="E185" s="11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2:15" ht="15.75" x14ac:dyDescent="0.25">
      <c r="B186" s="9"/>
      <c r="C186" s="8"/>
      <c r="D186" s="10"/>
      <c r="E186" s="11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2:15" ht="15.75" x14ac:dyDescent="0.25">
      <c r="B187" s="9"/>
      <c r="C187" s="8"/>
      <c r="D187" s="10"/>
      <c r="E187" s="11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2:15" ht="15.75" x14ac:dyDescent="0.25">
      <c r="B188" s="9"/>
      <c r="C188" s="8"/>
      <c r="D188" s="10"/>
      <c r="E188" s="11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2:15" ht="15.75" x14ac:dyDescent="0.25">
      <c r="B189" s="9"/>
      <c r="C189" s="8"/>
      <c r="D189" s="10"/>
      <c r="E189" s="11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2:15" ht="15.75" x14ac:dyDescent="0.25">
      <c r="B190" s="9"/>
      <c r="C190" s="8"/>
      <c r="D190" s="10"/>
      <c r="E190" s="11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2:15" ht="15.75" x14ac:dyDescent="0.25">
      <c r="B191" s="9"/>
      <c r="C191" s="8"/>
      <c r="D191" s="10"/>
      <c r="E191" s="11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2:15" ht="15.75" x14ac:dyDescent="0.25">
      <c r="B192" s="9"/>
      <c r="C192" s="8"/>
      <c r="D192" s="10"/>
      <c r="E192" s="11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2:15" ht="15.75" x14ac:dyDescent="0.25">
      <c r="B193" s="9"/>
      <c r="C193" s="8"/>
      <c r="D193" s="10"/>
      <c r="E193" s="11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2:15" ht="15.75" x14ac:dyDescent="0.25">
      <c r="B194" s="9"/>
      <c r="C194" s="8"/>
      <c r="D194" s="10"/>
      <c r="E194" s="11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2:15" ht="15.75" x14ac:dyDescent="0.25">
      <c r="B195" s="9"/>
      <c r="C195" s="8"/>
      <c r="D195" s="10"/>
      <c r="E195" s="11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2:15" ht="15.75" x14ac:dyDescent="0.25">
      <c r="B196" s="9"/>
      <c r="C196" s="8"/>
      <c r="D196" s="10"/>
      <c r="E196" s="11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2:15" ht="15.75" x14ac:dyDescent="0.25">
      <c r="B197" s="9"/>
      <c r="C197" s="8"/>
      <c r="D197" s="10"/>
      <c r="E197" s="11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2:15" ht="15.75" x14ac:dyDescent="0.25">
      <c r="B198" s="9"/>
      <c r="C198" s="8"/>
      <c r="D198" s="10"/>
      <c r="E198" s="11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2:15" ht="15.75" x14ac:dyDescent="0.25">
      <c r="B199" s="9"/>
      <c r="C199" s="8"/>
      <c r="D199" s="10"/>
      <c r="E199" s="11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2:15" ht="15.75" x14ac:dyDescent="0.25">
      <c r="B200" s="9"/>
      <c r="C200" s="8"/>
      <c r="D200" s="10"/>
      <c r="E200" s="11"/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2:15" ht="15.75" x14ac:dyDescent="0.25">
      <c r="B201" s="9"/>
      <c r="C201" s="8"/>
      <c r="D201" s="10"/>
      <c r="E201" s="11"/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2:15" ht="15.75" x14ac:dyDescent="0.25">
      <c r="B202" s="9"/>
      <c r="C202" s="8"/>
      <c r="D202" s="10"/>
      <c r="E202" s="11"/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2:15" ht="15.75" x14ac:dyDescent="0.25">
      <c r="B203" s="9"/>
      <c r="C203" s="8"/>
      <c r="D203" s="10"/>
      <c r="E203" s="11"/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2:15" ht="15.75" x14ac:dyDescent="0.25">
      <c r="B204" s="9"/>
      <c r="C204" s="8"/>
      <c r="D204" s="10"/>
      <c r="E204" s="11"/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2:15" ht="15.75" x14ac:dyDescent="0.25">
      <c r="B205" s="9"/>
      <c r="C205" s="8"/>
      <c r="D205" s="10"/>
      <c r="E205" s="11"/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2:15" ht="15.75" x14ac:dyDescent="0.25">
      <c r="B206" s="9"/>
      <c r="C206" s="8"/>
      <c r="D206" s="10"/>
      <c r="E206" s="11"/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2:15" ht="15.75" x14ac:dyDescent="0.25">
      <c r="B207" s="9"/>
      <c r="C207" s="8"/>
      <c r="D207" s="10"/>
      <c r="E207" s="11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2:15" ht="15.75" x14ac:dyDescent="0.25">
      <c r="B208" s="9"/>
      <c r="C208" s="8"/>
      <c r="D208" s="10"/>
      <c r="E208" s="11"/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2:15" ht="15.75" x14ac:dyDescent="0.25">
      <c r="B209" s="9"/>
      <c r="C209" s="8"/>
      <c r="D209" s="10"/>
      <c r="E209" s="11"/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2:15" ht="15.75" x14ac:dyDescent="0.25">
      <c r="B210" s="9"/>
      <c r="C210" s="8"/>
      <c r="D210" s="10"/>
      <c r="E210" s="11"/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2:15" ht="15.75" x14ac:dyDescent="0.25">
      <c r="B211" s="9"/>
      <c r="C211" s="8"/>
      <c r="D211" s="10"/>
      <c r="E211" s="11"/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2:15" ht="15.75" x14ac:dyDescent="0.25">
      <c r="B212" s="9"/>
      <c r="C212" s="8"/>
      <c r="D212" s="10"/>
      <c r="E212" s="11"/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2:15" ht="15.75" x14ac:dyDescent="0.25">
      <c r="B213" s="9"/>
      <c r="C213" s="8"/>
      <c r="D213" s="10"/>
      <c r="E213" s="11"/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2:15" ht="15.75" x14ac:dyDescent="0.25">
      <c r="B214" s="9"/>
      <c r="C214" s="8"/>
      <c r="D214" s="10"/>
      <c r="E214" s="11"/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2:15" ht="15.75" x14ac:dyDescent="0.25">
      <c r="B215" s="9"/>
      <c r="C215" s="8"/>
      <c r="D215" s="10"/>
      <c r="E215" s="11"/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2:15" ht="15.75" x14ac:dyDescent="0.25">
      <c r="B216" s="9"/>
      <c r="C216" s="8"/>
      <c r="D216" s="10"/>
      <c r="E216" s="11"/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398" spans="7:7" x14ac:dyDescent="0.2">
      <c r="G398" s="87"/>
    </row>
    <row r="483" spans="1:4" s="5" customFormat="1" ht="18.75" x14ac:dyDescent="0.3">
      <c r="A483" s="1"/>
      <c r="B483" s="2"/>
      <c r="C483" s="3"/>
      <c r="D483" s="88"/>
    </row>
    <row r="484" spans="1:4" s="5" customFormat="1" ht="18.75" x14ac:dyDescent="0.3">
      <c r="A484" s="1"/>
      <c r="B484" s="2"/>
      <c r="C484" s="3"/>
      <c r="D484" s="88"/>
    </row>
    <row r="487" spans="1:4" s="5" customFormat="1" x14ac:dyDescent="0.2">
      <c r="A487" s="1"/>
      <c r="B487" s="2"/>
      <c r="C487" s="3"/>
      <c r="D487" s="89"/>
    </row>
  </sheetData>
  <pageMargins left="0.17" right="0.16" top="0.17" bottom="0.25" header="0.17" footer="0.21"/>
  <pageSetup paperSize="9" scale="89" fitToHeight="2" orientation="portrait" r:id="rId1"/>
  <rowBreaks count="2" manualBreakCount="2">
    <brk id="40" max="4" man="1"/>
    <brk id="79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ate xmlns="2e57be2a-8b9e-4309-8c8e-fd8fbfe13bc4">2016-12-31T16:00:00+00:00</date>
    <mode xmlns="2e57be2a-8b9e-4309-8c8e-fd8fbfe13bc4">месяц</mode>
    <page xmlns="2e57be2a-8b9e-4309-8c8e-fd8fbfe13bc4">Исполнение бюджета</pag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7BF12ED823C6247BC04C337128147BD" ma:contentTypeVersion="6" ma:contentTypeDescription="Создание документа." ma:contentTypeScope="" ma:versionID="1fcdf9388a9a04b6d30b1e66c9c6a9cc">
  <xsd:schema xmlns:xsd="http://www.w3.org/2001/XMLSchema" xmlns:xs="http://www.w3.org/2001/XMLSchema" xmlns:p="http://schemas.microsoft.com/office/2006/metadata/properties" xmlns:ns1="http://schemas.microsoft.com/sharepoint/v3" xmlns:ns2="2e57be2a-8b9e-4309-8c8e-fd8fbfe13bc4" targetNamespace="http://schemas.microsoft.com/office/2006/metadata/properties" ma:root="true" ma:fieldsID="ed24ea8896927879317bc6cd595320b4" ns1:_="" ns2:_="">
    <xsd:import namespace="http://schemas.microsoft.com/sharepoint/v3"/>
    <xsd:import namespace="2e57be2a-8b9e-4309-8c8e-fd8fbfe13bc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ate" minOccurs="0"/>
                <xsd:element ref="ns2:mode" minOccurs="0"/>
                <xsd:element ref="ns2:p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7be2a-8b9e-4309-8c8e-fd8fbfe13bc4" elementFormDefault="qualified">
    <xsd:import namespace="http://schemas.microsoft.com/office/2006/documentManagement/types"/>
    <xsd:import namespace="http://schemas.microsoft.com/office/infopath/2007/PartnerControls"/>
    <xsd:element name="date" ma:index="10" nillable="true" ma:displayName="Дата документа" ma:format="DateOnly" ma:internalName="date">
      <xsd:simpleType>
        <xsd:restriction base="dms:DateTime"/>
      </xsd:simpleType>
    </xsd:element>
    <xsd:element name="mode" ma:index="11" nillable="true" ma:displayName="Период" ma:default="без периода" ma:format="Dropdown" ma:internalName="mode">
      <xsd:simpleType>
        <xsd:restriction base="dms:Choice">
          <xsd:enumeration value="год"/>
          <xsd:enumeration value="квартал"/>
          <xsd:enumeration value="месяц"/>
          <xsd:enumeration value="без периода"/>
        </xsd:restriction>
      </xsd:simpleType>
    </xsd:element>
    <xsd:element name="page" ma:index="12" nillable="true" ma:displayName="Страница" ma:format="Dropdown" ma:internalName="page">
      <xsd:simpleType>
        <xsd:restriction base="dms:Choice">
          <xsd:enumeration value="Cведения о численности муниципальных служащих"/>
          <xsd:enumeration value="Исполнение бюджета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74AA7B-5A9F-4E57-B159-E35E6782A09C}"/>
</file>

<file path=customXml/itemProps2.xml><?xml version="1.0" encoding="utf-8"?>
<ds:datastoreItem xmlns:ds="http://schemas.openxmlformats.org/officeDocument/2006/customXml" ds:itemID="{9CD179BF-D815-4E3E-958E-F2F8277F61B8}"/>
</file>

<file path=customXml/itemProps3.xml><?xml version="1.0" encoding="utf-8"?>
<ds:datastoreItem xmlns:ds="http://schemas.openxmlformats.org/officeDocument/2006/customXml" ds:itemID="{92DCA3D9-C83D-453A-8344-DB35B9FC28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2016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Цивилева Полина Евгеньевна</dc:creator>
  <cp:lastModifiedBy>Богданов Филипп Владимирович</cp:lastModifiedBy>
  <dcterms:created xsi:type="dcterms:W3CDTF">2017-01-23T04:11:26Z</dcterms:created>
  <dcterms:modified xsi:type="dcterms:W3CDTF">2017-01-25T06:56:29Z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0x01010007BF12ED823C6247BC04C337128147BD</vt:lpwstr>
  </property>
  <property fmtid="{D5CDD505-2E9C-101B-9397-08002B2CF9AE}" pid="3" name="show">
    <vt:bool>false</vt:bool>
  </property>
</Properties>
</file>