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01.03.2015" sheetId="1" r:id="rId1"/>
  </sheets>
  <externalReferences>
    <externalReference r:id="rId2"/>
  </externalReferences>
  <definedNames>
    <definedName name="Z_5F4BDBB1_E645_4516_8FC8_7D1E2AFE448F_.wvu.Rows" localSheetId="0" hidden="1">'01.03.2015'!$29:$30,'01.03.2015'!$35:$35,'01.03.2015'!$88:$91,'01.03.2015'!$106:$108,'01.03.2015'!$112:$112</definedName>
    <definedName name="Z_791A6B44_A126_477F_8F66_87C81269CCAF_.wvu.Rows" localSheetId="0" hidden="1">'01.03.2015'!#REF!,'01.03.2015'!$106:$107,'01.03.2015'!$113:$113</definedName>
    <definedName name="Z_AFEF4DE1_67D6_48C6_A8C8_B9E9198BBD0E_.wvu.Rows" localSheetId="0" hidden="1">'01.03.2015'!#REF!,'01.03.2015'!$113:$113</definedName>
    <definedName name="Z_CAE69FAB_AFBE_4188_8F32_69E048226F14_.wvu.PrintArea" localSheetId="0" hidden="1">'01.03.2015'!$B$1:$E$114</definedName>
    <definedName name="Z_CAE69FAB_AFBE_4188_8F32_69E048226F14_.wvu.Rows" localSheetId="0" hidden="1">'01.03.2015'!$35:$36,'01.03.2015'!$113:$113</definedName>
    <definedName name="Z_D2DF83CF_573E_4A86_A4BE_5A992E023C65_.wvu.Rows" localSheetId="0" hidden="1">'01.03.2015'!#REF!,'01.03.2015'!$106:$107,'01.03.2015'!$113:$113</definedName>
    <definedName name="Z_E2CE03E0_A708_4616_8DFD_0910D1C70A9E_.wvu.Rows" localSheetId="0" hidden="1">'01.03.2015'!#REF!,'01.03.2015'!$106:$107,'01.03.2015'!$113:$113</definedName>
    <definedName name="Z_E8991B2E_0E9F_48F3_A4D6_3B340ABE8C8E_.wvu.Rows" localSheetId="0" hidden="1">'01.03.2015'!$35:$36,'01.03.2015'!$113:$113</definedName>
    <definedName name="Z_F8542D9D_A523_4F6F_8CFE_9BA4BA3D5B88_.wvu.Rows" localSheetId="0" hidden="1">'01.03.2015'!$35:$35,'01.03.2015'!$88:$91,'01.03.2015'!$106:$108,'01.03.2015'!$112:$112</definedName>
  </definedNames>
  <calcPr calcId="145621"/>
</workbook>
</file>

<file path=xl/calcChain.xml><?xml version="1.0" encoding="utf-8"?>
<calcChain xmlns="http://schemas.openxmlformats.org/spreadsheetml/2006/main">
  <c r="D111" i="1" l="1"/>
  <c r="D110" i="1" s="1"/>
  <c r="C111" i="1"/>
  <c r="C110" i="1"/>
  <c r="D108" i="1"/>
  <c r="C108" i="1"/>
  <c r="D107" i="1"/>
  <c r="D106" i="1" s="1"/>
  <c r="C107" i="1"/>
  <c r="C106" i="1"/>
  <c r="C105" i="1"/>
  <c r="D103" i="1"/>
  <c r="C103" i="1"/>
  <c r="D102" i="1"/>
  <c r="D101" i="1" s="1"/>
  <c r="C102" i="1"/>
  <c r="D99" i="1"/>
  <c r="C99" i="1"/>
  <c r="D98" i="1"/>
  <c r="C98" i="1"/>
  <c r="D97" i="1"/>
  <c r="C97" i="1"/>
  <c r="D95" i="1"/>
  <c r="C95" i="1"/>
  <c r="D94" i="1"/>
  <c r="C94" i="1"/>
  <c r="C93" i="1" s="1"/>
  <c r="D91" i="1"/>
  <c r="C91" i="1"/>
  <c r="D90" i="1"/>
  <c r="C90" i="1"/>
  <c r="D89" i="1"/>
  <c r="D85" i="1"/>
  <c r="C85" i="1"/>
  <c r="E85" i="1" s="1"/>
  <c r="D84" i="1"/>
  <c r="C84" i="1"/>
  <c r="D83" i="1"/>
  <c r="C83" i="1"/>
  <c r="D82" i="1"/>
  <c r="E82" i="1" s="1"/>
  <c r="C82" i="1"/>
  <c r="D81" i="1"/>
  <c r="C81" i="1"/>
  <c r="E81" i="1" s="1"/>
  <c r="D80" i="1"/>
  <c r="C80" i="1"/>
  <c r="E80" i="1" s="1"/>
  <c r="D79" i="1"/>
  <c r="E79" i="1"/>
  <c r="C79" i="1"/>
  <c r="D78" i="1"/>
  <c r="C78" i="1"/>
  <c r="D77" i="1"/>
  <c r="E77" i="1" s="1"/>
  <c r="C77" i="1"/>
  <c r="D76" i="1"/>
  <c r="C76" i="1"/>
  <c r="D75" i="1"/>
  <c r="C75" i="1"/>
  <c r="E75" i="1" s="1"/>
  <c r="D74" i="1"/>
  <c r="E74" i="1" s="1"/>
  <c r="C74" i="1"/>
  <c r="D73" i="1"/>
  <c r="C73" i="1"/>
  <c r="E73" i="1" s="1"/>
  <c r="D72" i="1"/>
  <c r="C72" i="1"/>
  <c r="D71" i="1"/>
  <c r="C71" i="1"/>
  <c r="D70" i="1"/>
  <c r="C70" i="1"/>
  <c r="D69" i="1"/>
  <c r="E69" i="1"/>
  <c r="C69" i="1"/>
  <c r="D68" i="1"/>
  <c r="C68" i="1"/>
  <c r="D67" i="1"/>
  <c r="E67" i="1" s="1"/>
  <c r="C67" i="1"/>
  <c r="D66" i="1"/>
  <c r="C66" i="1"/>
  <c r="D65" i="1"/>
  <c r="C65" i="1"/>
  <c r="E65" i="1" s="1"/>
  <c r="D64" i="1"/>
  <c r="E64" i="1" s="1"/>
  <c r="C64" i="1"/>
  <c r="D63" i="1"/>
  <c r="C63" i="1"/>
  <c r="E63" i="1" s="1"/>
  <c r="D62" i="1"/>
  <c r="C62" i="1"/>
  <c r="D61" i="1"/>
  <c r="C61" i="1"/>
  <c r="D60" i="1"/>
  <c r="C60" i="1"/>
  <c r="D59" i="1"/>
  <c r="E59" i="1"/>
  <c r="C59" i="1"/>
  <c r="D58" i="1"/>
  <c r="C58" i="1"/>
  <c r="D57" i="1"/>
  <c r="E57" i="1" s="1"/>
  <c r="C57" i="1"/>
  <c r="D56" i="1"/>
  <c r="C56" i="1"/>
  <c r="D55" i="1"/>
  <c r="C55" i="1"/>
  <c r="E55" i="1" s="1"/>
  <c r="D54" i="1"/>
  <c r="E54" i="1" s="1"/>
  <c r="C54" i="1"/>
  <c r="D53" i="1"/>
  <c r="C53" i="1"/>
  <c r="E53" i="1" s="1"/>
  <c r="D52" i="1"/>
  <c r="C52" i="1"/>
  <c r="D51" i="1"/>
  <c r="E51" i="1"/>
  <c r="C51" i="1"/>
  <c r="D50" i="1"/>
  <c r="C50" i="1"/>
  <c r="D49" i="1"/>
  <c r="E49" i="1" s="1"/>
  <c r="C49" i="1"/>
  <c r="D48" i="1"/>
  <c r="C48" i="1"/>
  <c r="D47" i="1"/>
  <c r="C47" i="1"/>
  <c r="E47" i="1" s="1"/>
  <c r="D46" i="1"/>
  <c r="C46" i="1"/>
  <c r="D45" i="1"/>
  <c r="C45" i="1"/>
  <c r="D44" i="1"/>
  <c r="E44" i="1" s="1"/>
  <c r="C44" i="1"/>
  <c r="D43" i="1"/>
  <c r="C43" i="1"/>
  <c r="D42" i="1"/>
  <c r="C42" i="1"/>
  <c r="D41" i="1"/>
  <c r="E41" i="1"/>
  <c r="C41" i="1"/>
  <c r="D40" i="1"/>
  <c r="C40" i="1"/>
  <c r="D39" i="1"/>
  <c r="E39" i="1" s="1"/>
  <c r="C39" i="1"/>
  <c r="E35" i="1"/>
  <c r="D34" i="1"/>
  <c r="D87" i="1" s="1"/>
  <c r="C34" i="1"/>
  <c r="C87" i="1"/>
  <c r="D33" i="1"/>
  <c r="C33" i="1"/>
  <c r="D32" i="1"/>
  <c r="C32" i="1"/>
  <c r="D31" i="1"/>
  <c r="C31" i="1"/>
  <c r="D29" i="1"/>
  <c r="C29" i="1"/>
  <c r="D28" i="1"/>
  <c r="E28" i="1" s="1"/>
  <c r="C28" i="1"/>
  <c r="D27" i="1"/>
  <c r="C27" i="1"/>
  <c r="D26" i="1"/>
  <c r="C26" i="1"/>
  <c r="D25" i="1"/>
  <c r="E25" i="1"/>
  <c r="C25" i="1"/>
  <c r="D24" i="1"/>
  <c r="C24" i="1"/>
  <c r="D23" i="1"/>
  <c r="E23" i="1" s="1"/>
  <c r="C23" i="1"/>
  <c r="D22" i="1"/>
  <c r="C22" i="1"/>
  <c r="D21" i="1"/>
  <c r="C21" i="1"/>
  <c r="E21" i="1" s="1"/>
  <c r="D20" i="1"/>
  <c r="E20" i="1" s="1"/>
  <c r="C20" i="1"/>
  <c r="D19" i="1"/>
  <c r="C19" i="1"/>
  <c r="D18" i="1"/>
  <c r="E18" i="1" s="1"/>
  <c r="C18" i="1"/>
  <c r="D17" i="1"/>
  <c r="C17" i="1"/>
  <c r="C15" i="1" s="1"/>
  <c r="D16" i="1"/>
  <c r="C16" i="1"/>
  <c r="E16" i="1" s="1"/>
  <c r="D15" i="1"/>
  <c r="E15" i="1" s="1"/>
  <c r="D14" i="1"/>
  <c r="C14" i="1"/>
  <c r="E14" i="1" s="1"/>
  <c r="D13" i="1"/>
  <c r="C13" i="1"/>
  <c r="D12" i="1"/>
  <c r="C12" i="1"/>
  <c r="C11" i="1" s="1"/>
  <c r="D10" i="1"/>
  <c r="E10" i="1" s="1"/>
  <c r="C10" i="1"/>
  <c r="D9" i="1"/>
  <c r="C9" i="1"/>
  <c r="E9" i="1" s="1"/>
  <c r="D8" i="1"/>
  <c r="C8" i="1"/>
  <c r="E34" i="1"/>
  <c r="C7" i="1" l="1"/>
  <c r="C6" i="1" s="1"/>
  <c r="E17" i="1"/>
  <c r="E66" i="1"/>
  <c r="E76" i="1"/>
  <c r="E45" i="1"/>
  <c r="E50" i="1"/>
  <c r="E58" i="1"/>
  <c r="E68" i="1"/>
  <c r="E78" i="1"/>
  <c r="E83" i="1"/>
  <c r="D93" i="1"/>
  <c r="E22" i="1"/>
  <c r="E27" i="1"/>
  <c r="E48" i="1"/>
  <c r="E56" i="1"/>
  <c r="E12" i="1"/>
  <c r="E24" i="1"/>
  <c r="E40" i="1"/>
  <c r="D7" i="1"/>
  <c r="E42" i="1"/>
  <c r="E52" i="1"/>
  <c r="E62" i="1"/>
  <c r="E70" i="1"/>
  <c r="E84" i="1"/>
  <c r="C89" i="1"/>
  <c r="C101" i="1"/>
  <c r="C114" i="1" s="1"/>
  <c r="D105" i="1"/>
  <c r="E7" i="1"/>
  <c r="D11" i="1"/>
  <c r="E11" i="1" s="1"/>
  <c r="D114" i="1" l="1"/>
  <c r="D6" i="1"/>
  <c r="E6" i="1" s="1"/>
</calcChain>
</file>

<file path=xl/sharedStrings.xml><?xml version="1.0" encoding="utf-8"?>
<sst xmlns="http://schemas.openxmlformats.org/spreadsheetml/2006/main" count="161" uniqueCount="150">
  <si>
    <t>Сведения об исполнении бюджета г. Красноярска по состоянию на 01.03.2015 г.</t>
  </si>
  <si>
    <t>тыс. руб.</t>
  </si>
  <si>
    <t>Наименование показателей</t>
  </si>
  <si>
    <t>Бюджет города   на 2015 год с учетом изменений</t>
  </si>
  <si>
    <t>Исполненона 01.03.2015г.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</si>
  <si>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</si>
  <si>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</si>
  <si>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</si>
  <si>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</si>
  <si>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-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</si>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</sst>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wrapText="1"/>
    </xf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3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4" fontId="13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8" fillId="0" borderId="0" xfId="0" applyNumberFormat="1" applyFont="1"/>
    <xf numFmtId="0" fontId="8" fillId="0" borderId="0" xfId="0" applyFont="1"/>
    <xf numFmtId="0" fontId="3" fillId="0" borderId="0" xfId="0" applyFont="1"/>
    <xf numFmtId="4" fontId="15" fillId="2" borderId="1" xfId="0" applyNumberFormat="1" applyFont="1" applyFill="1" applyBorder="1"/>
    <xf numFmtId="0" fontId="15" fillId="2" borderId="1" xfId="0" applyFont="1" applyFill="1" applyBorder="1" applyAlignment="1">
      <alignment horizontal="center" wrapText="1"/>
    </xf>
    <xf numFmtId="4" fontId="16" fillId="2" borderId="0" xfId="0" applyNumberFormat="1" applyFont="1" applyFill="1"/>
    <xf numFmtId="0" fontId="16" fillId="2" borderId="0" xfId="0" applyFont="1" applyFill="1" applyAlignment="1">
      <alignment horizontal="center" wrapText="1"/>
    </xf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15" fillId="2" borderId="4" xfId="0" applyNumberFormat="1" applyFont="1" applyFill="1" applyBorder="1"/>
    <xf numFmtId="0" fontId="15" fillId="2" borderId="4" xfId="0" applyFont="1" applyFill="1" applyBorder="1" applyAlignment="1">
      <alignment horizont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49" fontId="10" fillId="3" borderId="1" xfId="0" applyNumberFormat="1" applyFont="1" applyFill="1" applyBorder="1" applyAlignment="1" applyProtection="1">
      <alignment horizontal="center" vertical="center"/>
    </xf>
    <xf numFmtId="49" fontId="10" fillId="3" borderId="1" xfId="0" applyNumberFormat="1" applyFont="1" applyFill="1" applyBorder="1" applyAlignment="1" applyProtection="1">
      <alignment horizontal="lef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9" fontId="9" fillId="5" borderId="1" xfId="0" applyNumberFormat="1" applyFont="1" applyFill="1" applyBorder="1" applyAlignment="1" applyProtection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3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4" fontId="18" fillId="3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12" fillId="3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Border="1" applyAlignment="1">
      <alignment wrapText="1"/>
    </xf>
    <xf numFmtId="4" fontId="10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0" fontId="19" fillId="0" borderId="0" xfId="0" applyFont="1"/>
    <xf numFmtId="9" fontId="19" fillId="0" borderId="0" xfId="0" applyNumberFormat="1" applyFont="1"/>
    <xf numFmtId="164" fontId="8" fillId="0" borderId="0" xfId="0" applyNumberFormat="1" applyFont="1"/>
    <xf numFmtId="164" fontId="5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5/II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D9">
            <v>1304756</v>
          </cell>
          <cell r="E9">
            <v>-141025.32253999999</v>
          </cell>
        </row>
        <row r="13">
          <cell r="D13">
            <v>7406738</v>
          </cell>
          <cell r="E13">
            <v>806538.67790999997</v>
          </cell>
        </row>
        <row r="32">
          <cell r="D32">
            <v>1228887.8</v>
          </cell>
          <cell r="E32">
            <v>247578.62635000001</v>
          </cell>
        </row>
        <row r="35">
          <cell r="D35">
            <v>501.8</v>
          </cell>
          <cell r="E35">
            <v>-0.72545999999999999</v>
          </cell>
        </row>
        <row r="41">
          <cell r="D41">
            <v>212950.02</v>
          </cell>
          <cell r="E41">
            <v>10953.568579999999</v>
          </cell>
        </row>
        <row r="42">
          <cell r="D42">
            <v>1093710.51</v>
          </cell>
          <cell r="E42">
            <v>207887.14916999999</v>
          </cell>
        </row>
        <row r="51">
          <cell r="D51">
            <v>387499.5</v>
          </cell>
          <cell r="E51">
            <v>29500.03703</v>
          </cell>
        </row>
        <row r="59">
          <cell r="D59">
            <v>27.300000000000004</v>
          </cell>
          <cell r="E59">
            <v>-25.385869999999997</v>
          </cell>
        </row>
        <row r="76">
          <cell r="D76">
            <v>2760282.6899999995</v>
          </cell>
          <cell r="E76">
            <v>162856.54363999999</v>
          </cell>
        </row>
        <row r="106">
          <cell r="D106">
            <v>68508.17</v>
          </cell>
          <cell r="E106">
            <v>24236.35945</v>
          </cell>
        </row>
        <row r="114">
          <cell r="D114">
            <v>19501.439999999999</v>
          </cell>
          <cell r="E114">
            <v>10836.721500000001</v>
          </cell>
        </row>
        <row r="128">
          <cell r="D128">
            <v>1363082.67</v>
          </cell>
          <cell r="E128">
            <v>140548.53932000001</v>
          </cell>
        </row>
        <row r="149">
          <cell r="D149">
            <v>591.15</v>
          </cell>
          <cell r="E149">
            <v>13.25</v>
          </cell>
        </row>
        <row r="154">
          <cell r="D154">
            <v>197504.99599999993</v>
          </cell>
          <cell r="E154">
            <v>27434.793110000002</v>
          </cell>
        </row>
        <row r="204">
          <cell r="D204">
            <v>0</v>
          </cell>
          <cell r="E204">
            <v>55831.385240000003</v>
          </cell>
        </row>
        <row r="210">
          <cell r="D210">
            <v>9746778.8136899993</v>
          </cell>
          <cell r="E210">
            <v>957900.70222999994</v>
          </cell>
        </row>
        <row r="211">
          <cell r="D211">
            <v>9728535.9781999998</v>
          </cell>
          <cell r="E211">
            <v>1081861.82779</v>
          </cell>
        </row>
        <row r="330">
          <cell r="D330">
            <v>0</v>
          </cell>
          <cell r="E330">
            <v>0</v>
          </cell>
        </row>
        <row r="333">
          <cell r="D333">
            <v>18242.835490000001</v>
          </cell>
          <cell r="E333">
            <v>0</v>
          </cell>
        </row>
        <row r="335">
          <cell r="D335">
            <v>0</v>
          </cell>
          <cell r="E335">
            <v>105.1812</v>
          </cell>
        </row>
        <row r="341">
          <cell r="D341">
            <v>0</v>
          </cell>
          <cell r="E341">
            <v>-124066.30676000001</v>
          </cell>
        </row>
        <row r="360">
          <cell r="D360">
            <v>26243168.359689996</v>
          </cell>
          <cell r="E360">
            <v>2609563.13075</v>
          </cell>
        </row>
        <row r="363">
          <cell r="D363">
            <v>2445137.71269</v>
          </cell>
          <cell r="E363">
            <v>271798.72111999994</v>
          </cell>
        </row>
        <row r="387">
          <cell r="D387">
            <v>2661.98</v>
          </cell>
          <cell r="E387">
            <v>278.54946000000001</v>
          </cell>
        </row>
        <row r="405">
          <cell r="D405">
            <v>61024.669999999991</v>
          </cell>
          <cell r="E405">
            <v>6598.0521799999997</v>
          </cell>
        </row>
        <row r="420">
          <cell r="D420">
            <v>932200.32000000007</v>
          </cell>
          <cell r="E420">
            <v>98848.885080000007</v>
          </cell>
        </row>
        <row r="440">
          <cell r="D440">
            <v>0</v>
          </cell>
          <cell r="E440">
            <v>0</v>
          </cell>
        </row>
        <row r="446">
          <cell r="D446">
            <v>184507.90999999997</v>
          </cell>
          <cell r="E446">
            <v>16223.26354</v>
          </cell>
        </row>
        <row r="460">
          <cell r="D460">
            <v>6992.9699999999993</v>
          </cell>
          <cell r="E460">
            <v>698.60136000000011</v>
          </cell>
        </row>
        <row r="474">
          <cell r="D474">
            <v>121246.16206</v>
          </cell>
          <cell r="E474">
            <v>0</v>
          </cell>
        </row>
        <row r="476">
          <cell r="D476">
            <v>1136503.7006299999</v>
          </cell>
          <cell r="E476">
            <v>149151.3695</v>
          </cell>
        </row>
        <row r="499">
          <cell r="D499">
            <v>62402.650000000009</v>
          </cell>
          <cell r="E499">
            <v>5959.0878599999996</v>
          </cell>
        </row>
        <row r="538">
          <cell r="D538">
            <v>62402.650000000009</v>
          </cell>
          <cell r="E538">
            <v>5959.0878599999996</v>
          </cell>
        </row>
        <row r="563">
          <cell r="D563">
            <v>3659329.3919299999</v>
          </cell>
          <cell r="E563">
            <v>237139.55575999999</v>
          </cell>
        </row>
        <row r="605">
          <cell r="D605">
            <v>614568.30000000005</v>
          </cell>
          <cell r="E605">
            <v>70780.931500000006</v>
          </cell>
        </row>
        <row r="623">
          <cell r="D623">
            <v>2919564.0819299994</v>
          </cell>
          <cell r="E623">
            <v>156792.71682999999</v>
          </cell>
        </row>
        <row r="633">
          <cell r="D633">
            <v>125197.01000000001</v>
          </cell>
          <cell r="E633">
            <v>9565.9074300000011</v>
          </cell>
        </row>
        <row r="656">
          <cell r="D656">
            <v>4183201.9503300004</v>
          </cell>
          <cell r="E656">
            <v>199442.17061</v>
          </cell>
        </row>
        <row r="676">
          <cell r="D676">
            <v>1588811.6704499999</v>
          </cell>
          <cell r="E676">
            <v>67103.766909999991</v>
          </cell>
        </row>
        <row r="686">
          <cell r="D686">
            <v>1141682.81</v>
          </cell>
          <cell r="E686">
            <v>43953.262190000001</v>
          </cell>
        </row>
        <row r="697">
          <cell r="D697">
            <v>656379.30332000006</v>
          </cell>
          <cell r="E697">
            <v>16348.081469999999</v>
          </cell>
        </row>
        <row r="708">
          <cell r="D708">
            <v>161723</v>
          </cell>
          <cell r="E708">
            <v>39500</v>
          </cell>
        </row>
        <row r="711">
          <cell r="D711">
            <v>634605.16656000004</v>
          </cell>
          <cell r="E711">
            <v>32537.060039999997</v>
          </cell>
        </row>
        <row r="732">
          <cell r="D732">
            <v>6500</v>
          </cell>
          <cell r="E732">
            <v>0</v>
          </cell>
        </row>
        <row r="742">
          <cell r="D742">
            <v>6500</v>
          </cell>
          <cell r="E742">
            <v>0</v>
          </cell>
        </row>
        <row r="752">
          <cell r="D752">
            <v>13003768.690940002</v>
          </cell>
          <cell r="E752">
            <v>1396481.5925300003</v>
          </cell>
        </row>
        <row r="777">
          <cell r="D777">
            <v>4656950.3870000001</v>
          </cell>
          <cell r="E777">
            <v>431709.47961000004</v>
          </cell>
        </row>
        <row r="798">
          <cell r="D798">
            <v>7341848.6009400003</v>
          </cell>
          <cell r="E798">
            <v>872503.88379999995</v>
          </cell>
        </row>
        <row r="822">
          <cell r="D822">
            <v>484413.103</v>
          </cell>
          <cell r="E822">
            <v>38320.549999999996</v>
          </cell>
        </row>
        <row r="841">
          <cell r="D841">
            <v>520556.6</v>
          </cell>
          <cell r="E841">
            <v>53947.679120000001</v>
          </cell>
        </row>
        <row r="862">
          <cell r="D862">
            <v>746315.60900000005</v>
          </cell>
          <cell r="E862">
            <v>125972.00014999999</v>
          </cell>
        </row>
        <row r="884">
          <cell r="D884">
            <v>669756.16899999988</v>
          </cell>
          <cell r="E884">
            <v>116309.83418999999</v>
          </cell>
        </row>
        <row r="905">
          <cell r="D905">
            <v>25436.25</v>
          </cell>
          <cell r="E905">
            <v>3557.692</v>
          </cell>
        </row>
        <row r="925">
          <cell r="D925">
            <v>51123.189999999995</v>
          </cell>
          <cell r="E925">
            <v>6104.4739600000003</v>
          </cell>
        </row>
        <row r="944">
          <cell r="D944">
            <v>81402.786189999999</v>
          </cell>
          <cell r="E944">
            <v>0</v>
          </cell>
        </row>
        <row r="965">
          <cell r="D965">
            <v>81402.786189999999</v>
          </cell>
          <cell r="E965">
            <v>0</v>
          </cell>
        </row>
        <row r="1064">
          <cell r="D1064">
            <v>1580323.8106500001</v>
          </cell>
          <cell r="E1064">
            <v>199510.10619999998</v>
          </cell>
        </row>
        <row r="1087">
          <cell r="D1087">
            <v>28477.02</v>
          </cell>
          <cell r="E1087">
            <v>4454.4946</v>
          </cell>
        </row>
        <row r="1090">
          <cell r="D1090">
            <v>633485.16082999995</v>
          </cell>
          <cell r="E1090">
            <v>93102.142630000002</v>
          </cell>
        </row>
        <row r="1110">
          <cell r="D1110">
            <v>411832.76</v>
          </cell>
          <cell r="E1110">
            <v>31529.273130000001</v>
          </cell>
        </row>
        <row r="1129">
          <cell r="D1129">
            <v>63903.399999999994</v>
          </cell>
          <cell r="E1129">
            <v>5765.3251399999999</v>
          </cell>
        </row>
        <row r="1135">
          <cell r="D1135">
            <v>442625.46982</v>
          </cell>
          <cell r="E1135">
            <v>64658.870699999999</v>
          </cell>
        </row>
        <row r="1157">
          <cell r="D1157">
            <v>455952.62</v>
          </cell>
          <cell r="E1157">
            <v>32133.516209999998</v>
          </cell>
        </row>
        <row r="1182">
          <cell r="D1182">
            <v>16087.04</v>
          </cell>
          <cell r="E1182">
            <v>1794.5226700000001</v>
          </cell>
        </row>
        <row r="1189">
          <cell r="D1189">
            <v>403608.93100000004</v>
          </cell>
          <cell r="E1189">
            <v>27157.99957</v>
          </cell>
        </row>
        <row r="1205">
          <cell r="D1205">
            <v>36256.649000000005</v>
          </cell>
          <cell r="E1205">
            <v>3180.9939699999995</v>
          </cell>
        </row>
        <row r="1223">
          <cell r="D1223">
            <v>1233229.45</v>
          </cell>
          <cell r="E1223">
            <v>123184.26916</v>
          </cell>
        </row>
        <row r="1226">
          <cell r="D1226">
            <v>1233229.45</v>
          </cell>
          <cell r="E1226">
            <v>123184.26916</v>
          </cell>
        </row>
        <row r="1230">
          <cell r="D1230">
            <v>27457564.671730004</v>
          </cell>
          <cell r="E1230">
            <v>2591621.0196000007</v>
          </cell>
        </row>
        <row r="1236">
          <cell r="D1236">
            <v>0</v>
          </cell>
          <cell r="E1236">
            <v>0</v>
          </cell>
        </row>
        <row r="1237">
          <cell r="D1237">
            <v>0</v>
          </cell>
          <cell r="E1237">
            <v>0</v>
          </cell>
        </row>
        <row r="1240">
          <cell r="D1240">
            <v>8000000</v>
          </cell>
          <cell r="E1240">
            <v>0</v>
          </cell>
        </row>
        <row r="1241">
          <cell r="D1241">
            <v>-8461468.4900000002</v>
          </cell>
          <cell r="E1241">
            <v>-65034.278630000001</v>
          </cell>
        </row>
        <row r="1243">
          <cell r="E1243">
            <v>400000</v>
          </cell>
        </row>
        <row r="1244">
          <cell r="D1244">
            <v>9425990.1300000008</v>
          </cell>
          <cell r="E1244">
            <v>400000</v>
          </cell>
        </row>
        <row r="1245">
          <cell r="D1245">
            <v>-7750257</v>
          </cell>
          <cell r="E1245">
            <v>0</v>
          </cell>
        </row>
        <row r="1246">
          <cell r="D1246">
            <v>131.67204000000001</v>
          </cell>
        </row>
        <row r="1247">
          <cell r="D1247">
            <v>0</v>
          </cell>
        </row>
        <row r="1250">
          <cell r="D1250">
            <v>131.67204000000001</v>
          </cell>
          <cell r="E1250">
            <v>0</v>
          </cell>
        </row>
        <row r="1251">
          <cell r="D1251">
            <v>0</v>
          </cell>
          <cell r="E1251">
            <v>0</v>
          </cell>
        </row>
        <row r="1255">
          <cell r="D1255">
            <v>-43669290.161729999</v>
          </cell>
          <cell r="E1255">
            <v>-3183749.6006900002</v>
          </cell>
        </row>
        <row r="1256">
          <cell r="D1256">
            <v>-43669290.161729999</v>
          </cell>
          <cell r="E1256">
            <v>-2830841.7681700001</v>
          </cell>
        </row>
      </sheetData>
      <sheetData sheetId="1"/>
      <sheetData sheetId="2">
        <row r="21">
          <cell r="D21">
            <v>421742.10000000003</v>
          </cell>
          <cell r="E21">
            <v>57903.19167</v>
          </cell>
        </row>
        <row r="29">
          <cell r="D29">
            <v>30105.4</v>
          </cell>
          <cell r="E29">
            <v>10595.019420000001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6.140625" style="4" customWidth="1"/>
    <col min="5" max="5" width="13.5703125" style="5" customWidth="1"/>
    <col min="6" max="6" width="10" style="3" bestFit="1" customWidth="1"/>
    <col min="7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4" t="s">
        <v>0</v>
      </c>
      <c r="C2" s="95"/>
      <c r="D2" s="95"/>
      <c r="E2" s="9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16496389.545999998</v>
      </c>
      <c r="D6" s="16">
        <f>D7+D11+D15+D18+D19+D20+D21+D22+D23+D24+D25+D26+D10</f>
        <v>1651662.4285200001</v>
      </c>
      <c r="E6" s="17">
        <f>D6/C6</f>
        <v>0.10012266162328173</v>
      </c>
      <c r="F6" s="18"/>
      <c r="G6" s="18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19">
        <f>C8+C9</f>
        <v>8711494</v>
      </c>
      <c r="D7" s="19">
        <f>D8+D9</f>
        <v>665513.35537</v>
      </c>
      <c r="E7" s="20">
        <f>D7/C7</f>
        <v>7.6394858949567088E-2</v>
      </c>
      <c r="F7" s="18"/>
      <c r="G7" s="18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1" t="s">
        <v>8</v>
      </c>
      <c r="C8" s="22">
        <f>[1]Расшир!D9</f>
        <v>1304756</v>
      </c>
      <c r="D8" s="22">
        <f>[1]Расшир!E9</f>
        <v>-141025.32253999999</v>
      </c>
      <c r="E8" s="20" t="s">
        <v>9</v>
      </c>
      <c r="F8" s="18"/>
      <c r="G8" s="18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1" t="s">
        <v>10</v>
      </c>
      <c r="C9" s="22">
        <f>[1]Расшир!D13</f>
        <v>7406738</v>
      </c>
      <c r="D9" s="22">
        <f>[1]Расшир!E13</f>
        <v>806538.67790999997</v>
      </c>
      <c r="E9" s="23">
        <f>D9/C9</f>
        <v>0.10889256213869047</v>
      </c>
      <c r="F9" s="18"/>
      <c r="G9" s="18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4" t="s">
        <v>11</v>
      </c>
      <c r="C10" s="25">
        <f>[1]экономика!D21</f>
        <v>421742.10000000003</v>
      </c>
      <c r="D10" s="25">
        <f>[1]экономика!E21</f>
        <v>57903.19167</v>
      </c>
      <c r="E10" s="26">
        <f t="shared" ref="E10:E85" si="0">D10/C10</f>
        <v>0.13729526094264716</v>
      </c>
      <c r="F10" s="18"/>
      <c r="G10" s="18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12</v>
      </c>
      <c r="C11" s="19">
        <f>C12+C13+C14</f>
        <v>1259495</v>
      </c>
      <c r="D11" s="19">
        <f>D12+D13+D14</f>
        <v>258172.92031000002</v>
      </c>
      <c r="E11" s="20">
        <f t="shared" si="0"/>
        <v>0.20498129830606712</v>
      </c>
      <c r="F11" s="18"/>
      <c r="G11" s="18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27" t="s">
        <v>13</v>
      </c>
      <c r="C12" s="22">
        <f>[1]Расшир!D32</f>
        <v>1228887.8</v>
      </c>
      <c r="D12" s="22">
        <f>[1]Расшир!E32</f>
        <v>247578.62635000001</v>
      </c>
      <c r="E12" s="23">
        <f t="shared" si="0"/>
        <v>0.20146560682757206</v>
      </c>
      <c r="F12" s="18"/>
      <c r="G12" s="18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1" t="s">
        <v>14</v>
      </c>
      <c r="C13" s="22">
        <f>[1]Расшир!D35</f>
        <v>501.8</v>
      </c>
      <c r="D13" s="22">
        <f>[1]Расшир!E35</f>
        <v>-0.72545999999999999</v>
      </c>
      <c r="E13" s="23" t="s">
        <v>9</v>
      </c>
      <c r="F13" s="18"/>
      <c r="G13" s="18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28" t="s">
        <v>15</v>
      </c>
      <c r="C14" s="22">
        <f>[1]экономика!D29</f>
        <v>30105.4</v>
      </c>
      <c r="D14" s="22">
        <f>[1]экономика!E29</f>
        <v>10595.019420000001</v>
      </c>
      <c r="E14" s="20">
        <f t="shared" si="0"/>
        <v>0.35193086356600478</v>
      </c>
      <c r="F14" s="18"/>
      <c r="G14" s="18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16</v>
      </c>
      <c r="C15" s="19">
        <f>C16+C17</f>
        <v>1306660.53</v>
      </c>
      <c r="D15" s="19">
        <f>D16+D17</f>
        <v>218840.71774999998</v>
      </c>
      <c r="E15" s="20">
        <f t="shared" si="0"/>
        <v>0.16748092769741807</v>
      </c>
      <c r="F15" s="18"/>
      <c r="G15" s="18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1" t="s">
        <v>17</v>
      </c>
      <c r="C16" s="22">
        <f>[1]Расшир!D41</f>
        <v>212950.02</v>
      </c>
      <c r="D16" s="22">
        <f>[1]Расшир!E41</f>
        <v>10953.568579999999</v>
      </c>
      <c r="E16" s="23">
        <f t="shared" si="0"/>
        <v>5.1437274248671117E-2</v>
      </c>
      <c r="F16" s="18"/>
      <c r="G16" s="18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1" t="s">
        <v>18</v>
      </c>
      <c r="C17" s="22">
        <f>[1]Расшир!D42</f>
        <v>1093710.51</v>
      </c>
      <c r="D17" s="22">
        <f>[1]Расшир!E42</f>
        <v>207887.14916999999</v>
      </c>
      <c r="E17" s="23">
        <f t="shared" si="0"/>
        <v>0.19007511335883567</v>
      </c>
      <c r="F17" s="18"/>
      <c r="G17" s="18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19</v>
      </c>
      <c r="C18" s="19">
        <f>[1]Расшир!D51</f>
        <v>387499.5</v>
      </c>
      <c r="D18" s="19">
        <f>[1]Расшир!E51</f>
        <v>29500.03703</v>
      </c>
      <c r="E18" s="20">
        <f t="shared" si="0"/>
        <v>7.6129226050614257E-2</v>
      </c>
      <c r="F18" s="18"/>
      <c r="G18" s="18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29" t="s">
        <v>20</v>
      </c>
      <c r="C19" s="19">
        <f>[1]Расшир!D59</f>
        <v>27.300000000000004</v>
      </c>
      <c r="D19" s="19">
        <f>[1]Расшир!E59</f>
        <v>-25.385869999999997</v>
      </c>
      <c r="E19" s="20" t="s">
        <v>9</v>
      </c>
      <c r="F19" s="18"/>
      <c r="G19" s="18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29" t="s">
        <v>21</v>
      </c>
      <c r="C20" s="30">
        <f>[1]Расшир!D76</f>
        <v>2760282.6899999995</v>
      </c>
      <c r="D20" s="19">
        <f>[1]Расшир!E76</f>
        <v>162856.54363999999</v>
      </c>
      <c r="E20" s="20">
        <f t="shared" si="0"/>
        <v>5.899995106660616E-2</v>
      </c>
      <c r="F20" s="18"/>
      <c r="G20" s="18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29" t="s">
        <v>22</v>
      </c>
      <c r="C21" s="19">
        <f>[1]Расшир!D106</f>
        <v>68508.17</v>
      </c>
      <c r="D21" s="19">
        <f>[1]Расшир!E106</f>
        <v>24236.35945</v>
      </c>
      <c r="E21" s="20">
        <f t="shared" si="0"/>
        <v>0.35377327185940016</v>
      </c>
      <c r="F21" s="18"/>
      <c r="G21" s="18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29" t="s">
        <v>23</v>
      </c>
      <c r="C22" s="19">
        <f>[1]Расшир!D114</f>
        <v>19501.439999999999</v>
      </c>
      <c r="D22" s="19">
        <f>[1]Расшир!E114</f>
        <v>10836.721500000001</v>
      </c>
      <c r="E22" s="20">
        <f t="shared" si="0"/>
        <v>0.55568827225066464</v>
      </c>
      <c r="F22" s="18"/>
      <c r="G22" s="18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29" t="s">
        <v>24</v>
      </c>
      <c r="C23" s="19">
        <f>[1]Расшир!D128</f>
        <v>1363082.67</v>
      </c>
      <c r="D23" s="19">
        <f>[1]Расшир!E128</f>
        <v>140548.53932000001</v>
      </c>
      <c r="E23" s="20">
        <f t="shared" si="0"/>
        <v>0.10311079614855644</v>
      </c>
      <c r="F23" s="18"/>
      <c r="G23" s="18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19">
        <f>[1]Расшир!D149</f>
        <v>591.15</v>
      </c>
      <c r="D24" s="19">
        <f>[1]Расшир!E149</f>
        <v>13.25</v>
      </c>
      <c r="E24" s="20">
        <f t="shared" si="0"/>
        <v>2.2413938932589021E-2</v>
      </c>
      <c r="F24" s="18"/>
      <c r="G24" s="18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19">
        <f>[1]Расшир!D154</f>
        <v>197504.99599999993</v>
      </c>
      <c r="D25" s="19">
        <f>[1]Расшир!E154</f>
        <v>27434.793110000002</v>
      </c>
      <c r="E25" s="20">
        <f t="shared" si="0"/>
        <v>0.13890683104542839</v>
      </c>
      <c r="F25" s="18"/>
      <c r="G25" s="18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1" t="s">
        <v>27</v>
      </c>
      <c r="C26" s="19">
        <f>[1]Расшир!D204</f>
        <v>0</v>
      </c>
      <c r="D26" s="19">
        <f>[1]Расшир!E204</f>
        <v>55831.385240000003</v>
      </c>
      <c r="E26" s="20">
        <v>0</v>
      </c>
      <c r="F26" s="18"/>
      <c r="G26" s="18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19">
        <f>[1]Расшир!D210</f>
        <v>9746778.8136899993</v>
      </c>
      <c r="D27" s="19">
        <f>[1]Расшир!E210</f>
        <v>957900.70222999994</v>
      </c>
      <c r="E27" s="20">
        <f t="shared" si="0"/>
        <v>9.8278694996603869E-2</v>
      </c>
      <c r="F27" s="18"/>
      <c r="G27" s="18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1" t="s">
        <v>29</v>
      </c>
      <c r="C28" s="19">
        <f>[1]Расшир!D211</f>
        <v>9728535.9781999998</v>
      </c>
      <c r="D28" s="19">
        <f>[1]Расшир!E211</f>
        <v>1081861.82779</v>
      </c>
      <c r="E28" s="20">
        <f t="shared" si="0"/>
        <v>0.11120499838971341</v>
      </c>
      <c r="F28" s="18"/>
      <c r="G28" s="18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1" t="s">
        <v>30</v>
      </c>
      <c r="C29" s="19">
        <f>[1]Расшир!D330</f>
        <v>0</v>
      </c>
      <c r="D29" s="19">
        <f>[1]Расшир!E330</f>
        <v>0</v>
      </c>
      <c r="E29" s="20">
        <v>0</v>
      </c>
      <c r="F29" s="18"/>
      <c r="G29" s="18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2" t="s">
        <v>31</v>
      </c>
      <c r="C30" s="19">
        <v>0</v>
      </c>
      <c r="D30" s="19">
        <v>0</v>
      </c>
      <c r="E30" s="20">
        <v>0</v>
      </c>
      <c r="F30" s="18"/>
      <c r="G30" s="18"/>
      <c r="H30" s="6"/>
      <c r="I30" s="6"/>
      <c r="J30" s="6"/>
      <c r="K30" s="6"/>
      <c r="L30" s="6"/>
      <c r="M30" s="6"/>
      <c r="N30" s="6"/>
      <c r="O30" s="6"/>
    </row>
    <row r="31" spans="1:15" ht="24.75" customHeight="1" x14ac:dyDescent="0.25">
      <c r="A31" s="10"/>
      <c r="B31" s="31" t="s">
        <v>32</v>
      </c>
      <c r="C31" s="19">
        <f>[1]Расшир!D341</f>
        <v>0</v>
      </c>
      <c r="D31" s="19">
        <f>[1]Расшир!E341</f>
        <v>-124066.30676000001</v>
      </c>
      <c r="E31" s="20" t="s">
        <v>9</v>
      </c>
      <c r="F31" s="18"/>
      <c r="G31" s="18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1" t="s">
        <v>33</v>
      </c>
      <c r="C32" s="25">
        <f>[1]Расшир!D333-0.001</f>
        <v>18242.834490000001</v>
      </c>
      <c r="D32" s="25">
        <f>[1]Расшир!E333</f>
        <v>0</v>
      </c>
      <c r="E32" s="20" t="s">
        <v>9</v>
      </c>
      <c r="F32" s="18"/>
      <c r="G32" s="18"/>
      <c r="H32" s="6"/>
      <c r="I32" s="6"/>
      <c r="J32" s="6"/>
      <c r="K32" s="6"/>
      <c r="L32" s="6"/>
      <c r="M32" s="6"/>
      <c r="N32" s="6"/>
      <c r="O32" s="6"/>
    </row>
    <row r="33" spans="1:15" ht="24.75" customHeight="1" x14ac:dyDescent="0.25">
      <c r="A33" s="10"/>
      <c r="B33" s="33" t="s">
        <v>34</v>
      </c>
      <c r="C33" s="25">
        <f>[1]Расшир!D335</f>
        <v>0</v>
      </c>
      <c r="D33" s="34">
        <f>[1]Расшир!E335</f>
        <v>105.1812</v>
      </c>
      <c r="E33" s="35" t="s">
        <v>9</v>
      </c>
      <c r="F33" s="18"/>
      <c r="G33" s="18"/>
      <c r="H33" s="6"/>
      <c r="I33" s="6"/>
      <c r="J33" s="6"/>
      <c r="K33" s="6"/>
      <c r="L33" s="6"/>
      <c r="M33" s="6"/>
      <c r="N33" s="6"/>
      <c r="O33" s="6"/>
    </row>
    <row r="34" spans="1:15" s="40" customFormat="1" ht="18.75" x14ac:dyDescent="0.3">
      <c r="A34" s="36"/>
      <c r="B34" s="37" t="s">
        <v>35</v>
      </c>
      <c r="C34" s="19">
        <f>[1]Расшир!D360</f>
        <v>26243168.359689996</v>
      </c>
      <c r="D34" s="19">
        <f>[1]Расшир!E360</f>
        <v>2609563.13075</v>
      </c>
      <c r="E34" s="20">
        <f t="shared" si="0"/>
        <v>9.943780777470218E-2</v>
      </c>
      <c r="F34" s="38"/>
      <c r="G34" s="38"/>
      <c r="H34" s="39"/>
      <c r="I34" s="39"/>
      <c r="J34" s="39"/>
      <c r="K34" s="39"/>
      <c r="L34" s="39"/>
      <c r="M34" s="39"/>
      <c r="N34" s="39"/>
      <c r="O34" s="39"/>
    </row>
    <row r="35" spans="1:15" ht="15.75" hidden="1" x14ac:dyDescent="0.25">
      <c r="A35" s="10"/>
      <c r="B35" s="21"/>
      <c r="C35" s="41"/>
      <c r="D35" s="41"/>
      <c r="E35" s="42" t="e">
        <f t="shared" si="0"/>
        <v>#DIV/0!</v>
      </c>
      <c r="F35" s="18"/>
      <c r="G35" s="18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3"/>
      <c r="D36" s="43"/>
      <c r="E36" s="44"/>
    </row>
    <row r="37" spans="1:15" ht="15.75" x14ac:dyDescent="0.25">
      <c r="A37" s="10"/>
      <c r="B37" s="15" t="s">
        <v>36</v>
      </c>
      <c r="C37" s="41"/>
      <c r="D37" s="41"/>
      <c r="E37" s="42"/>
      <c r="F37" s="18"/>
      <c r="G37" s="18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5"/>
      <c r="B38" s="46"/>
      <c r="C38" s="47"/>
      <c r="D38" s="47"/>
      <c r="E38" s="48"/>
      <c r="F38" s="18"/>
      <c r="G38" s="18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9" t="s">
        <v>37</v>
      </c>
      <c r="B39" s="50" t="s">
        <v>38</v>
      </c>
      <c r="C39" s="51">
        <f>[1]Расшир!D363</f>
        <v>2445137.71269</v>
      </c>
      <c r="D39" s="51">
        <f>[1]Расшир!E363</f>
        <v>271798.72111999994</v>
      </c>
      <c r="E39" s="52">
        <f t="shared" si="0"/>
        <v>0.11115886017764726</v>
      </c>
      <c r="F39" s="18"/>
      <c r="G39" s="18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53" t="s">
        <v>39</v>
      </c>
      <c r="B40" s="54" t="s">
        <v>40</v>
      </c>
      <c r="C40" s="22">
        <f>[1]Расшир!D387</f>
        <v>2661.98</v>
      </c>
      <c r="D40" s="22">
        <f>[1]Расшир!E387</f>
        <v>278.54946000000001</v>
      </c>
      <c r="E40" s="55">
        <f t="shared" si="0"/>
        <v>0.10463995221601965</v>
      </c>
      <c r="F40" s="18"/>
      <c r="G40" s="18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53" t="s">
        <v>41</v>
      </c>
      <c r="B41" s="54" t="s">
        <v>42</v>
      </c>
      <c r="C41" s="22">
        <f>[1]Расшир!D405</f>
        <v>61024.669999999991</v>
      </c>
      <c r="D41" s="22">
        <f>[1]Расшир!E405</f>
        <v>6598.0521799999997</v>
      </c>
      <c r="E41" s="55">
        <f t="shared" si="0"/>
        <v>0.10812106284228985</v>
      </c>
      <c r="F41" s="18"/>
      <c r="G41" s="18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53" t="s">
        <v>43</v>
      </c>
      <c r="B42" s="54" t="s">
        <v>44</v>
      </c>
      <c r="C42" s="22">
        <f>[1]Расшир!D420</f>
        <v>932200.32000000007</v>
      </c>
      <c r="D42" s="22">
        <f>[1]Расшир!E420</f>
        <v>98848.885080000007</v>
      </c>
      <c r="E42" s="55">
        <f t="shared" si="0"/>
        <v>0.10603824409757766</v>
      </c>
      <c r="F42" s="18"/>
      <c r="G42" s="18"/>
      <c r="H42" s="6"/>
      <c r="I42" s="6"/>
      <c r="J42" s="6"/>
      <c r="K42" s="6"/>
      <c r="L42" s="6"/>
      <c r="M42" s="6"/>
      <c r="N42" s="6"/>
      <c r="O42" s="6"/>
    </row>
    <row r="43" spans="1:15" ht="15.75" hidden="1" x14ac:dyDescent="0.25">
      <c r="A43" s="53" t="s">
        <v>45</v>
      </c>
      <c r="B43" s="54" t="s">
        <v>46</v>
      </c>
      <c r="C43" s="22">
        <f>[1]Расшир!D440</f>
        <v>0</v>
      </c>
      <c r="D43" s="22">
        <f>[1]Расшир!E440</f>
        <v>0</v>
      </c>
      <c r="E43" s="55" t="s">
        <v>9</v>
      </c>
      <c r="F43" s="18"/>
      <c r="G43" s="18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53" t="s">
        <v>47</v>
      </c>
      <c r="B44" s="54" t="s">
        <v>48</v>
      </c>
      <c r="C44" s="22">
        <f>[1]Расшир!D446</f>
        <v>184507.90999999997</v>
      </c>
      <c r="D44" s="22">
        <f>[1]Расшир!E446</f>
        <v>16223.26354</v>
      </c>
      <c r="E44" s="55">
        <f t="shared" si="0"/>
        <v>8.792719802636105E-2</v>
      </c>
      <c r="F44" s="18"/>
      <c r="G44" s="18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53" t="s">
        <v>49</v>
      </c>
      <c r="B45" s="54" t="s">
        <v>50</v>
      </c>
      <c r="C45" s="22">
        <f>[1]Расшир!D460</f>
        <v>6992.9699999999993</v>
      </c>
      <c r="D45" s="22">
        <f>[1]Расшир!E460</f>
        <v>698.60136000000011</v>
      </c>
      <c r="E45" s="55">
        <f t="shared" si="0"/>
        <v>9.9900522953766446E-2</v>
      </c>
      <c r="F45" s="18"/>
      <c r="G45" s="18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3" t="s">
        <v>51</v>
      </c>
      <c r="B46" s="54" t="s">
        <v>52</v>
      </c>
      <c r="C46" s="22">
        <f>[1]Расшир!D474</f>
        <v>121246.16206</v>
      </c>
      <c r="D46" s="22">
        <f>[1]Расшир!E474</f>
        <v>0</v>
      </c>
      <c r="E46" s="55" t="s">
        <v>9</v>
      </c>
      <c r="F46" s="18"/>
      <c r="G46" s="18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53" t="s">
        <v>53</v>
      </c>
      <c r="B47" s="54" t="s">
        <v>54</v>
      </c>
      <c r="C47" s="22">
        <f>[1]Расшир!D476</f>
        <v>1136503.7006299999</v>
      </c>
      <c r="D47" s="22">
        <f>[1]Расшир!E476</f>
        <v>149151.3695</v>
      </c>
      <c r="E47" s="55">
        <f t="shared" si="0"/>
        <v>0.13123702933595438</v>
      </c>
      <c r="F47" s="18"/>
      <c r="G47" s="18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9" t="s">
        <v>55</v>
      </c>
      <c r="B48" s="56" t="s">
        <v>56</v>
      </c>
      <c r="C48" s="51">
        <f>[1]Расшир!D499</f>
        <v>62402.650000000009</v>
      </c>
      <c r="D48" s="51">
        <f>[1]Расшир!E499</f>
        <v>5959.0878599999996</v>
      </c>
      <c r="E48" s="52">
        <f t="shared" si="0"/>
        <v>9.5494147444058847E-2</v>
      </c>
      <c r="F48" s="18"/>
      <c r="G48" s="18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7" t="s">
        <v>57</v>
      </c>
      <c r="B49" s="58" t="s">
        <v>58</v>
      </c>
      <c r="C49" s="25">
        <f>[1]Расшир!D538</f>
        <v>62402.650000000009</v>
      </c>
      <c r="D49" s="25">
        <f>[1]Расшир!E538</f>
        <v>5959.0878599999996</v>
      </c>
      <c r="E49" s="59">
        <f>D49/C49</f>
        <v>9.5494147444058847E-2</v>
      </c>
      <c r="F49" s="18"/>
      <c r="G49" s="18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9" t="s">
        <v>59</v>
      </c>
      <c r="B50" s="50" t="s">
        <v>60</v>
      </c>
      <c r="C50" s="51">
        <f>[1]Расшир!D563</f>
        <v>3659329.3919299999</v>
      </c>
      <c r="D50" s="51">
        <f>[1]Расшир!E563-0.001</f>
        <v>237139.55476</v>
      </c>
      <c r="E50" s="52">
        <f t="shared" si="0"/>
        <v>6.4804101888987942E-2</v>
      </c>
      <c r="F50" s="18"/>
      <c r="G50" s="18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53" t="s">
        <v>61</v>
      </c>
      <c r="B51" s="54" t="s">
        <v>62</v>
      </c>
      <c r="C51" s="22">
        <f>[1]Расшир!D605</f>
        <v>614568.30000000005</v>
      </c>
      <c r="D51" s="22">
        <f>[1]Расшир!E605</f>
        <v>70780.931500000006</v>
      </c>
      <c r="E51" s="23">
        <f t="shared" si="0"/>
        <v>0.11517179050725526</v>
      </c>
      <c r="F51" s="18"/>
      <c r="G51" s="18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53" t="s">
        <v>63</v>
      </c>
      <c r="B52" s="54" t="s">
        <v>64</v>
      </c>
      <c r="C52" s="22">
        <f>[1]Расшир!D623</f>
        <v>2919564.0819299994</v>
      </c>
      <c r="D52" s="22">
        <f>[1]Расшир!E623</f>
        <v>156792.71682999999</v>
      </c>
      <c r="E52" s="23">
        <f t="shared" si="0"/>
        <v>5.3704153233160412E-2</v>
      </c>
      <c r="F52" s="18"/>
      <c r="G52" s="18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53" t="s">
        <v>65</v>
      </c>
      <c r="B53" s="54" t="s">
        <v>66</v>
      </c>
      <c r="C53" s="60">
        <f>[1]Расшир!D633</f>
        <v>125197.01000000001</v>
      </c>
      <c r="D53" s="22">
        <f>[1]Расшир!E633</f>
        <v>9565.9074300000011</v>
      </c>
      <c r="E53" s="23">
        <f t="shared" si="0"/>
        <v>7.6406836153674926E-2</v>
      </c>
      <c r="F53" s="18"/>
      <c r="G53" s="18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61" t="s">
        <v>67</v>
      </c>
      <c r="B54" s="50" t="s">
        <v>68</v>
      </c>
      <c r="C54" s="62">
        <f>[1]Расшир!D656</f>
        <v>4183201.9503300004</v>
      </c>
      <c r="D54" s="51">
        <f>[1]Расшир!E656</f>
        <v>199442.17061</v>
      </c>
      <c r="E54" s="52">
        <f t="shared" si="0"/>
        <v>4.7676916624660351E-2</v>
      </c>
      <c r="F54" s="18"/>
      <c r="G54" s="18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3" t="s">
        <v>69</v>
      </c>
      <c r="B55" s="54" t="s">
        <v>70</v>
      </c>
      <c r="C55" s="63">
        <f>[1]Расшир!D676</f>
        <v>1588811.6704499999</v>
      </c>
      <c r="D55" s="22">
        <f>[1]Расшир!E676</f>
        <v>67103.766909999991</v>
      </c>
      <c r="E55" s="64">
        <f t="shared" si="0"/>
        <v>4.2235192602150362E-2</v>
      </c>
      <c r="F55" s="18"/>
      <c r="G55" s="18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53" t="s">
        <v>71</v>
      </c>
      <c r="B56" s="54" t="s">
        <v>72</v>
      </c>
      <c r="C56" s="63">
        <f>[1]Расшир!D686</f>
        <v>1141682.81</v>
      </c>
      <c r="D56" s="22">
        <f>[1]Расшир!E686</f>
        <v>43953.262190000001</v>
      </c>
      <c r="E56" s="64">
        <f t="shared" si="0"/>
        <v>3.8498663380943786E-2</v>
      </c>
      <c r="F56" s="18"/>
      <c r="G56" s="18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53" t="s">
        <v>73</v>
      </c>
      <c r="B57" s="54" t="s">
        <v>74</v>
      </c>
      <c r="C57" s="63">
        <f>[1]Расшир!D697</f>
        <v>656379.30332000006</v>
      </c>
      <c r="D57" s="22">
        <f>[1]Расшир!E697</f>
        <v>16348.081469999999</v>
      </c>
      <c r="E57" s="64">
        <f t="shared" si="0"/>
        <v>2.4906454830782396E-2</v>
      </c>
      <c r="F57" s="18"/>
      <c r="G57" s="18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3" t="s">
        <v>75</v>
      </c>
      <c r="B58" s="54" t="s">
        <v>76</v>
      </c>
      <c r="C58" s="63">
        <f>[1]Расшир!D708</f>
        <v>161723</v>
      </c>
      <c r="D58" s="22">
        <f>[1]Расшир!E708</f>
        <v>39500</v>
      </c>
      <c r="E58" s="64">
        <f t="shared" si="0"/>
        <v>0.24424478892921847</v>
      </c>
      <c r="F58" s="18"/>
      <c r="G58" s="18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53" t="s">
        <v>77</v>
      </c>
      <c r="B59" s="54" t="s">
        <v>78</v>
      </c>
      <c r="C59" s="63">
        <f>[1]Расшир!D711</f>
        <v>634605.16656000004</v>
      </c>
      <c r="D59" s="22">
        <f>[1]Расшир!E711</f>
        <v>32537.060039999997</v>
      </c>
      <c r="E59" s="64">
        <f t="shared" si="0"/>
        <v>5.1271344379960566E-2</v>
      </c>
      <c r="F59" s="18"/>
      <c r="G59" s="1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65" t="s">
        <v>79</v>
      </c>
      <c r="B60" s="50" t="s">
        <v>80</v>
      </c>
      <c r="C60" s="51">
        <f>[1]Расшир!D732</f>
        <v>6500</v>
      </c>
      <c r="D60" s="51">
        <f>[1]Расшир!E732</f>
        <v>0</v>
      </c>
      <c r="E60" s="52" t="s">
        <v>9</v>
      </c>
      <c r="F60" s="18"/>
      <c r="G60" s="18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7" t="s">
        <v>81</v>
      </c>
      <c r="B61" s="58" t="s">
        <v>82</v>
      </c>
      <c r="C61" s="22">
        <f>[1]Расшир!D742</f>
        <v>6500</v>
      </c>
      <c r="D61" s="22">
        <f>[1]Расшир!E742</f>
        <v>0</v>
      </c>
      <c r="E61" s="64" t="s">
        <v>9</v>
      </c>
      <c r="F61" s="18"/>
      <c r="G61" s="18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65" t="s">
        <v>83</v>
      </c>
      <c r="B62" s="50" t="s">
        <v>84</v>
      </c>
      <c r="C62" s="51">
        <f>[1]Расшир!D752</f>
        <v>13003768.690940002</v>
      </c>
      <c r="D62" s="51">
        <f>[1]Расшир!E752</f>
        <v>1396481.5925300003</v>
      </c>
      <c r="E62" s="52">
        <f t="shared" si="0"/>
        <v>0.10739052852446986</v>
      </c>
      <c r="F62" s="18"/>
      <c r="G62" s="18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3" t="s">
        <v>85</v>
      </c>
      <c r="B63" s="54" t="s">
        <v>86</v>
      </c>
      <c r="C63" s="22">
        <f>[1]Расшир!D777</f>
        <v>4656950.3870000001</v>
      </c>
      <c r="D63" s="22">
        <f>[1]Расшир!E777</f>
        <v>431709.47961000004</v>
      </c>
      <c r="E63" s="64">
        <f t="shared" si="0"/>
        <v>9.2702185708297094E-2</v>
      </c>
      <c r="F63" s="18"/>
      <c r="G63" s="18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53" t="s">
        <v>87</v>
      </c>
      <c r="B64" s="54" t="s">
        <v>88</v>
      </c>
      <c r="C64" s="22">
        <f>[1]Расшир!D798</f>
        <v>7341848.6009400003</v>
      </c>
      <c r="D64" s="22">
        <f>[1]Расшир!E798</f>
        <v>872503.88379999995</v>
      </c>
      <c r="E64" s="64">
        <f t="shared" si="0"/>
        <v>0.11883980877626522</v>
      </c>
      <c r="F64" s="18"/>
      <c r="G64" s="18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3" t="s">
        <v>89</v>
      </c>
      <c r="B65" s="54" t="s">
        <v>90</v>
      </c>
      <c r="C65" s="22">
        <f>[1]Расшир!D822</f>
        <v>484413.103</v>
      </c>
      <c r="D65" s="22">
        <f>[1]Расшир!E822</f>
        <v>38320.549999999996</v>
      </c>
      <c r="E65" s="64">
        <f t="shared" si="0"/>
        <v>7.9107170641500996E-2</v>
      </c>
      <c r="F65" s="18"/>
      <c r="G65" s="18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53" t="s">
        <v>91</v>
      </c>
      <c r="B66" s="54" t="s">
        <v>92</v>
      </c>
      <c r="C66" s="22">
        <f>[1]Расшир!D841</f>
        <v>520556.6</v>
      </c>
      <c r="D66" s="22">
        <f>[1]Расшир!E841</f>
        <v>53947.679120000001</v>
      </c>
      <c r="E66" s="64">
        <f t="shared" si="0"/>
        <v>0.10363460787933532</v>
      </c>
      <c r="F66" s="18"/>
      <c r="G66" s="18"/>
      <c r="H66" s="6"/>
      <c r="I66" s="6"/>
      <c r="J66" s="6"/>
      <c r="K66" s="6"/>
      <c r="L66" s="6"/>
      <c r="M66" s="6"/>
      <c r="N66" s="6"/>
      <c r="O66" s="6"/>
    </row>
    <row r="67" spans="1:15" ht="33.75" customHeight="1" x14ac:dyDescent="0.25">
      <c r="A67" s="65" t="s">
        <v>93</v>
      </c>
      <c r="B67" s="56" t="s">
        <v>94</v>
      </c>
      <c r="C67" s="62">
        <f>[1]Расшир!D862</f>
        <v>746315.60900000005</v>
      </c>
      <c r="D67" s="62">
        <f>[1]Расшир!E862</f>
        <v>125972.00014999999</v>
      </c>
      <c r="E67" s="52">
        <f t="shared" si="0"/>
        <v>0.16879186048217837</v>
      </c>
      <c r="F67" s="18"/>
      <c r="G67" s="18"/>
      <c r="H67" s="6"/>
      <c r="I67" s="6"/>
      <c r="J67" s="6"/>
      <c r="K67" s="6"/>
      <c r="L67" s="6"/>
      <c r="M67" s="6"/>
      <c r="N67" s="6"/>
      <c r="O67" s="6"/>
    </row>
    <row r="68" spans="1:15" ht="18.75" customHeight="1" x14ac:dyDescent="0.25">
      <c r="A68" s="53" t="s">
        <v>95</v>
      </c>
      <c r="B68" s="54" t="s">
        <v>96</v>
      </c>
      <c r="C68" s="63">
        <f>[1]Расшир!D884</f>
        <v>669756.16899999988</v>
      </c>
      <c r="D68" s="63">
        <f>[1]Расшир!E884</f>
        <v>116309.83418999999</v>
      </c>
      <c r="E68" s="64">
        <f t="shared" si="0"/>
        <v>0.17365996697523514</v>
      </c>
      <c r="F68" s="18"/>
      <c r="G68" s="18"/>
      <c r="H68" s="6"/>
      <c r="I68" s="6"/>
      <c r="J68" s="6"/>
      <c r="K68" s="6"/>
      <c r="L68" s="6"/>
      <c r="M68" s="6"/>
      <c r="N68" s="6"/>
      <c r="O68" s="6"/>
    </row>
    <row r="69" spans="1:15" ht="22.5" customHeight="1" x14ac:dyDescent="0.25">
      <c r="A69" s="53" t="s">
        <v>97</v>
      </c>
      <c r="B69" s="54" t="s">
        <v>98</v>
      </c>
      <c r="C69" s="63">
        <f>[1]Расшир!D905</f>
        <v>25436.25</v>
      </c>
      <c r="D69" s="63">
        <f>[1]Расшир!E905</f>
        <v>3557.692</v>
      </c>
      <c r="E69" s="64">
        <f t="shared" si="0"/>
        <v>0.13986700083542189</v>
      </c>
      <c r="F69" s="18"/>
      <c r="G69" s="18"/>
      <c r="H69" s="6"/>
      <c r="I69" s="6"/>
      <c r="J69" s="6"/>
      <c r="K69" s="6"/>
      <c r="L69" s="6"/>
      <c r="M69" s="6"/>
      <c r="N69" s="6"/>
      <c r="O69" s="6"/>
    </row>
    <row r="70" spans="1:15" ht="32.25" customHeight="1" x14ac:dyDescent="0.25">
      <c r="A70" s="53" t="s">
        <v>99</v>
      </c>
      <c r="B70" s="54" t="s">
        <v>100</v>
      </c>
      <c r="C70" s="63">
        <f>[1]Расшир!D925</f>
        <v>51123.189999999995</v>
      </c>
      <c r="D70" s="63">
        <f>[1]Расшир!E925</f>
        <v>6104.4739600000003</v>
      </c>
      <c r="E70" s="64">
        <f t="shared" si="0"/>
        <v>0.11940714106455409</v>
      </c>
      <c r="F70" s="18"/>
      <c r="G70" s="18"/>
      <c r="H70" s="6"/>
      <c r="I70" s="6"/>
      <c r="J70" s="6"/>
      <c r="K70" s="6"/>
      <c r="L70" s="6"/>
      <c r="M70" s="6"/>
      <c r="N70" s="6"/>
      <c r="O70" s="6"/>
    </row>
    <row r="71" spans="1:15" ht="26.25" customHeight="1" x14ac:dyDescent="0.25">
      <c r="A71" s="65" t="s">
        <v>101</v>
      </c>
      <c r="B71" s="66" t="s">
        <v>102</v>
      </c>
      <c r="C71" s="51">
        <f>[1]Расшир!D944</f>
        <v>81402.786189999999</v>
      </c>
      <c r="D71" s="62">
        <f>[1]Расшир!E944</f>
        <v>0</v>
      </c>
      <c r="E71" s="52" t="s">
        <v>9</v>
      </c>
      <c r="F71" s="18"/>
      <c r="G71" s="18"/>
      <c r="H71" s="6"/>
      <c r="I71" s="6"/>
      <c r="J71" s="6"/>
      <c r="K71" s="6"/>
      <c r="L71" s="6"/>
      <c r="M71" s="6"/>
      <c r="N71" s="6"/>
      <c r="O71" s="6"/>
    </row>
    <row r="72" spans="1:15" ht="18" customHeight="1" x14ac:dyDescent="0.25">
      <c r="A72" s="57" t="s">
        <v>103</v>
      </c>
      <c r="B72" s="58" t="s">
        <v>104</v>
      </c>
      <c r="C72" s="22">
        <f>[1]Расшир!D965</f>
        <v>81402.786189999999</v>
      </c>
      <c r="D72" s="63">
        <f>[1]Расшир!E965</f>
        <v>0</v>
      </c>
      <c r="E72" s="64" t="s">
        <v>9</v>
      </c>
      <c r="F72" s="18"/>
      <c r="G72" s="18"/>
      <c r="H72" s="6"/>
      <c r="I72" s="6"/>
      <c r="J72" s="6"/>
      <c r="K72" s="6"/>
      <c r="L72" s="6"/>
      <c r="M72" s="6"/>
      <c r="N72" s="6"/>
      <c r="O72" s="6"/>
    </row>
    <row r="73" spans="1:15" ht="15.75" x14ac:dyDescent="0.25">
      <c r="A73" s="65" t="s">
        <v>105</v>
      </c>
      <c r="B73" s="50" t="s">
        <v>106</v>
      </c>
      <c r="C73" s="51">
        <f>[1]Расшир!D1064</f>
        <v>1580323.8106500001</v>
      </c>
      <c r="D73" s="51">
        <f>[1]Расшир!E1064</f>
        <v>199510.10619999998</v>
      </c>
      <c r="E73" s="52">
        <f t="shared" si="0"/>
        <v>0.12624634575235555</v>
      </c>
      <c r="F73" s="18"/>
      <c r="G73" s="18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3" t="s">
        <v>107</v>
      </c>
      <c r="B74" s="54" t="s">
        <v>108</v>
      </c>
      <c r="C74" s="22">
        <f>[1]Расшир!D1087</f>
        <v>28477.02</v>
      </c>
      <c r="D74" s="22">
        <f>[1]Расшир!E1087</f>
        <v>4454.4946</v>
      </c>
      <c r="E74" s="64">
        <f t="shared" si="0"/>
        <v>0.15642418342930545</v>
      </c>
      <c r="F74" s="18"/>
      <c r="G74" s="18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53" t="s">
        <v>109</v>
      </c>
      <c r="B75" s="54" t="s">
        <v>110</v>
      </c>
      <c r="C75" s="22">
        <f>[1]Расшир!D1090</f>
        <v>633485.16082999995</v>
      </c>
      <c r="D75" s="22">
        <f>[1]Расшир!E1090</f>
        <v>93102.142630000002</v>
      </c>
      <c r="E75" s="64">
        <f t="shared" si="0"/>
        <v>0.14696815077407094</v>
      </c>
      <c r="F75" s="18"/>
      <c r="G75" s="18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53" t="s">
        <v>111</v>
      </c>
      <c r="B76" s="54" t="s">
        <v>112</v>
      </c>
      <c r="C76" s="22">
        <f>[1]Расшир!D1110</f>
        <v>411832.76</v>
      </c>
      <c r="D76" s="22">
        <f>[1]Расшир!E1110</f>
        <v>31529.273130000001</v>
      </c>
      <c r="E76" s="64">
        <f t="shared" si="0"/>
        <v>7.6558438745863738E-2</v>
      </c>
      <c r="F76" s="18"/>
      <c r="G76" s="18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53" t="s">
        <v>113</v>
      </c>
      <c r="B77" s="54" t="s">
        <v>114</v>
      </c>
      <c r="C77" s="22">
        <f>[1]Расшир!D1129</f>
        <v>63903.399999999994</v>
      </c>
      <c r="D77" s="22">
        <f>[1]Расшир!E1129</f>
        <v>5765.3251399999999</v>
      </c>
      <c r="E77" s="64">
        <f t="shared" si="0"/>
        <v>9.0219380189473494E-2</v>
      </c>
      <c r="F77" s="18"/>
      <c r="G77" s="18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3" t="s">
        <v>115</v>
      </c>
      <c r="B78" s="54" t="s">
        <v>116</v>
      </c>
      <c r="C78" s="22">
        <f>[1]Расшир!D1135</f>
        <v>442625.46982</v>
      </c>
      <c r="D78" s="22">
        <f>[1]Расшир!E1135</f>
        <v>64658.870699999999</v>
      </c>
      <c r="E78" s="64">
        <f t="shared" si="0"/>
        <v>0.14608032096818663</v>
      </c>
      <c r="F78" s="18"/>
      <c r="G78" s="18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65" t="s">
        <v>117</v>
      </c>
      <c r="B79" s="50" t="s">
        <v>118</v>
      </c>
      <c r="C79" s="51">
        <f>[1]Расшир!D1157</f>
        <v>455952.62</v>
      </c>
      <c r="D79" s="51">
        <f>[1]Расшир!E1157</f>
        <v>32133.516209999998</v>
      </c>
      <c r="E79" s="52">
        <f t="shared" si="0"/>
        <v>7.0475559960594153E-2</v>
      </c>
      <c r="F79" s="18"/>
      <c r="G79" s="18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3" t="s">
        <v>119</v>
      </c>
      <c r="B80" s="54" t="s">
        <v>120</v>
      </c>
      <c r="C80" s="22">
        <f>[1]Расшир!D1182</f>
        <v>16087.04</v>
      </c>
      <c r="D80" s="22">
        <f>[1]Расшир!E1182</f>
        <v>1794.5226700000001</v>
      </c>
      <c r="E80" s="64">
        <f t="shared" si="0"/>
        <v>0.11155083035785328</v>
      </c>
      <c r="F80" s="18"/>
      <c r="G80" s="18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3" t="s">
        <v>121</v>
      </c>
      <c r="B81" s="54" t="s">
        <v>122</v>
      </c>
      <c r="C81" s="22">
        <f>[1]Расшир!D1189</f>
        <v>403608.93100000004</v>
      </c>
      <c r="D81" s="22">
        <f>[1]Расшир!E1189</f>
        <v>27157.99957</v>
      </c>
      <c r="E81" s="64">
        <f t="shared" si="0"/>
        <v>6.728790540564128E-2</v>
      </c>
      <c r="F81" s="18"/>
      <c r="G81" s="18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3" t="s">
        <v>123</v>
      </c>
      <c r="B82" s="54" t="s">
        <v>124</v>
      </c>
      <c r="C82" s="22">
        <f>[1]Расшир!D1205</f>
        <v>36256.649000000005</v>
      </c>
      <c r="D82" s="22">
        <f>[1]Расшир!E1205</f>
        <v>3180.9939699999995</v>
      </c>
      <c r="E82" s="64">
        <f t="shared" si="0"/>
        <v>8.7735465293552056E-2</v>
      </c>
      <c r="F82" s="18"/>
      <c r="G82" s="18"/>
      <c r="H82" s="6"/>
      <c r="I82" s="6"/>
      <c r="J82" s="6"/>
      <c r="K82" s="6"/>
      <c r="L82" s="6"/>
      <c r="M82" s="6"/>
      <c r="N82" s="6"/>
      <c r="O82" s="6"/>
    </row>
    <row r="83" spans="1:15" ht="38.25" customHeight="1" x14ac:dyDescent="0.25">
      <c r="A83" s="65" t="s">
        <v>125</v>
      </c>
      <c r="B83" s="56" t="s">
        <v>126</v>
      </c>
      <c r="C83" s="51">
        <f>[1]Расшир!D1223</f>
        <v>1233229.45</v>
      </c>
      <c r="D83" s="51">
        <f>[1]Расшир!E1223</f>
        <v>123184.26916</v>
      </c>
      <c r="E83" s="52">
        <f t="shared" si="0"/>
        <v>9.9887550658152052E-2</v>
      </c>
      <c r="F83" s="18"/>
      <c r="G83" s="18"/>
      <c r="H83" s="6"/>
      <c r="I83" s="6"/>
      <c r="J83" s="6"/>
      <c r="K83" s="6"/>
      <c r="L83" s="6"/>
      <c r="M83" s="6"/>
      <c r="N83" s="6"/>
      <c r="O83" s="6"/>
    </row>
    <row r="84" spans="1:15" ht="32.25" customHeight="1" x14ac:dyDescent="0.25">
      <c r="A84" s="53" t="s">
        <v>127</v>
      </c>
      <c r="B84" s="54" t="s">
        <v>128</v>
      </c>
      <c r="C84" s="22">
        <f>[1]Расшир!D1226</f>
        <v>1233229.45</v>
      </c>
      <c r="D84" s="22">
        <f>[1]Расшир!E1226</f>
        <v>123184.26916</v>
      </c>
      <c r="E84" s="64">
        <f t="shared" si="0"/>
        <v>9.9887550658152052E-2</v>
      </c>
      <c r="F84" s="18"/>
      <c r="G84" s="18"/>
      <c r="H84" s="6"/>
      <c r="I84" s="6"/>
      <c r="J84" s="6"/>
      <c r="K84" s="6"/>
      <c r="L84" s="6"/>
      <c r="M84" s="6"/>
      <c r="N84" s="6"/>
      <c r="O84" s="6"/>
    </row>
    <row r="85" spans="1:15" s="40" customFormat="1" ht="18.75" customHeight="1" x14ac:dyDescent="0.3">
      <c r="A85" s="36"/>
      <c r="B85" s="67" t="s">
        <v>129</v>
      </c>
      <c r="C85" s="68">
        <f>[1]Расшир!D1230</f>
        <v>27457564.671730004</v>
      </c>
      <c r="D85" s="68">
        <f>[1]Расшир!E1230</f>
        <v>2591621.0196000007</v>
      </c>
      <c r="E85" s="69">
        <f t="shared" si="0"/>
        <v>9.4386412290537333E-2</v>
      </c>
      <c r="F85" s="38"/>
      <c r="G85" s="38"/>
      <c r="H85" s="39"/>
      <c r="I85" s="39"/>
      <c r="J85" s="39"/>
      <c r="K85" s="39"/>
      <c r="L85" s="39"/>
      <c r="M85" s="39"/>
      <c r="N85" s="39"/>
      <c r="O85" s="39"/>
    </row>
    <row r="86" spans="1:15" ht="15.75" x14ac:dyDescent="0.25">
      <c r="A86" s="10"/>
      <c r="B86" s="21"/>
      <c r="C86" s="70"/>
      <c r="D86" s="70"/>
      <c r="E86" s="71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31.5" x14ac:dyDescent="0.25">
      <c r="A87" s="10"/>
      <c r="B87" s="29" t="s">
        <v>130</v>
      </c>
      <c r="C87" s="16">
        <f>C34-C85</f>
        <v>-1214396.3120400086</v>
      </c>
      <c r="D87" s="16">
        <f>D34-D85</f>
        <v>17942.111149999313</v>
      </c>
      <c r="E87" s="71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hidden="1" x14ac:dyDescent="0.25">
      <c r="A88" s="10"/>
      <c r="B88" s="21"/>
      <c r="C88" s="72"/>
      <c r="D88" s="72"/>
      <c r="E88" s="71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29" t="s">
        <v>131</v>
      </c>
      <c r="C89" s="73">
        <f>C90+C91</f>
        <v>0</v>
      </c>
      <c r="D89" s="73">
        <f>D90+D91</f>
        <v>0</v>
      </c>
      <c r="E89" s="71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21" t="s">
        <v>132</v>
      </c>
      <c r="C90" s="72">
        <f>[1]Расшир!D1236</f>
        <v>0</v>
      </c>
      <c r="D90" s="72">
        <f>[1]Расшир!E1236</f>
        <v>0</v>
      </c>
      <c r="E90" s="71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1" t="s">
        <v>133</v>
      </c>
      <c r="C91" s="72">
        <f>[1]Расшир!D1237</f>
        <v>0</v>
      </c>
      <c r="D91" s="72">
        <f>[1]Расшир!E1237</f>
        <v>0</v>
      </c>
      <c r="E91" s="71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x14ac:dyDescent="0.25">
      <c r="A92" s="10"/>
      <c r="B92" s="21"/>
      <c r="C92" s="72"/>
      <c r="D92" s="72"/>
      <c r="E92" s="71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47.25" x14ac:dyDescent="0.25">
      <c r="A93" s="10"/>
      <c r="B93" s="29" t="s">
        <v>134</v>
      </c>
      <c r="C93" s="73">
        <f>C94+C95</f>
        <v>-461468.49000000022</v>
      </c>
      <c r="D93" s="73">
        <f>D94+D95</f>
        <v>-65034.278630000001</v>
      </c>
      <c r="E93" s="71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31.5" x14ac:dyDescent="0.25">
      <c r="A94" s="10"/>
      <c r="B94" s="27" t="s">
        <v>135</v>
      </c>
      <c r="C94" s="72">
        <f>[1]Расшир!D1240</f>
        <v>8000000</v>
      </c>
      <c r="D94" s="72">
        <f>[1]Расшир!E1240</f>
        <v>0</v>
      </c>
      <c r="E94" s="71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27" t="s">
        <v>136</v>
      </c>
      <c r="C95" s="72">
        <f>[1]Расшир!D1241</f>
        <v>-8461468.4900000002</v>
      </c>
      <c r="D95" s="72">
        <f>[1]Расшир!E1241</f>
        <v>-65034.278630000001</v>
      </c>
      <c r="E95" s="71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1"/>
      <c r="C96" s="72"/>
      <c r="D96" s="72"/>
      <c r="E96" s="71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29" t="s">
        <v>137</v>
      </c>
      <c r="C97" s="73">
        <f>C98+C99</f>
        <v>1675733.1300000008</v>
      </c>
      <c r="D97" s="73">
        <f>[1]Расшир!E1243</f>
        <v>400000</v>
      </c>
      <c r="E97" s="71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21" t="s">
        <v>138</v>
      </c>
      <c r="C98" s="72">
        <f>[1]Расшир!D1244</f>
        <v>9425990.1300000008</v>
      </c>
      <c r="D98" s="72">
        <f>[1]Расшир!E1244</f>
        <v>400000</v>
      </c>
      <c r="E98" s="71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27" t="s">
        <v>139</v>
      </c>
      <c r="C99" s="72">
        <f>[1]Расшир!D1245</f>
        <v>-7750257</v>
      </c>
      <c r="D99" s="72">
        <f>[1]Расшир!E1245</f>
        <v>0</v>
      </c>
      <c r="E99" s="7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7"/>
      <c r="C100" s="72"/>
      <c r="D100" s="72"/>
      <c r="E100" s="7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31.5" x14ac:dyDescent="0.25">
      <c r="A101" s="10"/>
      <c r="B101" s="29" t="s">
        <v>140</v>
      </c>
      <c r="C101" s="16">
        <f>C102-C103</f>
        <v>0</v>
      </c>
      <c r="D101" s="16">
        <f>D102-D103</f>
        <v>-352907.83252000017</v>
      </c>
      <c r="E101" s="71"/>
      <c r="F101" s="6"/>
      <c r="G101" s="74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1" t="s">
        <v>141</v>
      </c>
      <c r="C102" s="72">
        <f>[1]Расшир!D1255</f>
        <v>-43669290.161729999</v>
      </c>
      <c r="D102" s="70">
        <f>[1]Расшир!E1255</f>
        <v>-3183749.6006900002</v>
      </c>
      <c r="E102" s="71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1" t="s">
        <v>142</v>
      </c>
      <c r="C103" s="72">
        <f>[1]Расшир!D1256</f>
        <v>-43669290.161729999</v>
      </c>
      <c r="D103" s="72">
        <f>[1]Расшир!E1256</f>
        <v>-2830841.7681700001</v>
      </c>
      <c r="E103" s="71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7"/>
      <c r="C104" s="72"/>
      <c r="D104" s="72"/>
      <c r="E104" s="71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29" t="s">
        <v>143</v>
      </c>
      <c r="C105" s="73">
        <f>[1]Расшир!D1246</f>
        <v>131.67204000000001</v>
      </c>
      <c r="D105" s="73">
        <f>D108+D110</f>
        <v>0</v>
      </c>
      <c r="E105" s="71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57.75" hidden="1" x14ac:dyDescent="0.25">
      <c r="A106" s="10"/>
      <c r="B106" s="75" t="s">
        <v>144</v>
      </c>
      <c r="C106" s="76">
        <f>[1]Расшир!D1247</f>
        <v>0</v>
      </c>
      <c r="D106" s="77">
        <f>D107</f>
        <v>0</v>
      </c>
      <c r="E106" s="71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47.25" hidden="1" x14ac:dyDescent="0.25">
      <c r="A107" s="10"/>
      <c r="B107" s="78" t="s">
        <v>145</v>
      </c>
      <c r="C107" s="63">
        <f>[1]Расшир!D1248</f>
        <v>0</v>
      </c>
      <c r="D107" s="72">
        <f>[1]Расшир!E1248</f>
        <v>0</v>
      </c>
      <c r="E107" s="71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31.5" hidden="1" x14ac:dyDescent="0.25">
      <c r="A108" s="10"/>
      <c r="B108" s="79" t="s">
        <v>146</v>
      </c>
      <c r="C108" s="80">
        <f>[1]Расшир!D1251</f>
        <v>0</v>
      </c>
      <c r="D108" s="81">
        <f>[1]Расшир!E1251</f>
        <v>0</v>
      </c>
      <c r="E108" s="71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x14ac:dyDescent="0.25">
      <c r="A109" s="10"/>
      <c r="B109" s="78"/>
      <c r="C109" s="72"/>
      <c r="D109" s="72"/>
      <c r="E109" s="71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29.25" x14ac:dyDescent="0.25">
      <c r="A110" s="10"/>
      <c r="B110" s="82" t="s">
        <v>147</v>
      </c>
      <c r="C110" s="77">
        <f>C111</f>
        <v>131.67204000000001</v>
      </c>
      <c r="D110" s="83">
        <f>D111</f>
        <v>0</v>
      </c>
      <c r="E110" s="71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30" x14ac:dyDescent="0.25">
      <c r="A111" s="10"/>
      <c r="B111" s="84" t="s">
        <v>148</v>
      </c>
      <c r="C111" s="85">
        <f>[1]Расшир!D1250</f>
        <v>131.67204000000001</v>
      </c>
      <c r="D111" s="86">
        <f>[1]Расшир!E1250</f>
        <v>0</v>
      </c>
      <c r="E111" s="71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 hidden="1" x14ac:dyDescent="0.25">
      <c r="A112" s="10"/>
      <c r="B112" s="21"/>
      <c r="C112" s="72"/>
      <c r="D112" s="72"/>
      <c r="E112" s="71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21"/>
      <c r="C113" s="72"/>
      <c r="D113" s="72"/>
      <c r="E113" s="71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47.25" x14ac:dyDescent="0.25">
      <c r="A114" s="10"/>
      <c r="B114" s="29" t="s">
        <v>149</v>
      </c>
      <c r="C114" s="16">
        <f>C89+C93+C97+C101+C105</f>
        <v>1214396.3120400007</v>
      </c>
      <c r="D114" s="16">
        <f>D89+D93+D97+D101+D105</f>
        <v>-17942.111150000186</v>
      </c>
      <c r="E114" s="71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x14ac:dyDescent="0.25">
      <c r="B115" s="87"/>
      <c r="C115" s="88"/>
      <c r="D115" s="88"/>
      <c r="E115" s="89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"/>
      <c r="C116" s="8"/>
      <c r="D116" s="8"/>
      <c r="E116" s="9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6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400" spans="6:7" x14ac:dyDescent="0.2">
      <c r="F400" s="90"/>
      <c r="G400" s="91"/>
    </row>
    <row r="405" spans="6:7" x14ac:dyDescent="0.2">
      <c r="F405" s="90"/>
    </row>
    <row r="406" spans="6:7" x14ac:dyDescent="0.2">
      <c r="G406" s="90"/>
    </row>
    <row r="485" spans="4:4" ht="18.75" x14ac:dyDescent="0.3">
      <c r="D485" s="92"/>
    </row>
    <row r="486" spans="4:4" ht="18.75" x14ac:dyDescent="0.3">
      <c r="D486" s="92"/>
    </row>
    <row r="489" spans="4:4" x14ac:dyDescent="0.2">
      <c r="D489" s="93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2015-02-28T16:00:00+00:00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FC716F-DA6D-4D1F-A6C0-E6FBE747E1BD}"/>
</file>

<file path=customXml/itemProps2.xml><?xml version="1.0" encoding="utf-8"?>
<ds:datastoreItem xmlns:ds="http://schemas.openxmlformats.org/officeDocument/2006/customXml" ds:itemID="{FEEA4AED-E7E0-4FB7-A3FC-26F6F06E2E19}"/>
</file>

<file path=customXml/itemProps3.xml><?xml version="1.0" encoding="utf-8"?>
<ds:datastoreItem xmlns:ds="http://schemas.openxmlformats.org/officeDocument/2006/customXml" ds:itemID="{C5C76719-C125-4FB2-A1C9-FAA3928478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01.03.2015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dcterms:created xsi:type="dcterms:W3CDTF">2015-03-18T04:35:25Z</dcterms:created>
  <dcterms:modified xsi:type="dcterms:W3CDTF">2015-03-18T09:02:42Z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