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425"/>
  </bookViews>
  <sheets>
    <sheet name="на 01.12.2015" sheetId="1" r:id="rId1"/>
  </sheets>
  <externalReferences>
    <externalReference r:id="rId2"/>
  </externalReferences>
  <definedNames>
    <definedName name="Z_5F4BDBB1_E645_4516_8FC8_7D1E2AFE448F_.wvu.Rows" localSheetId="0" hidden="1">'на 01.12.2015'!$29:$30,'на 01.12.2015'!$35:$35,'на 01.12.2015'!$88:$91,'на 01.12.2015'!$106:$108,'на 01.12.2015'!$112:$112</definedName>
    <definedName name="Z_791A6B44_A126_477F_8F66_87C81269CCAF_.wvu.Rows" localSheetId="0" hidden="1">'на 01.12.2015'!#REF!,'на 01.12.2015'!$106:$107,'на 01.12.2015'!$113:$113</definedName>
    <definedName name="Z_AFEF4DE1_67D6_48C6_A8C8_B9E9198BBD0E_.wvu.Rows" localSheetId="0" hidden="1">'на 01.12.2015'!#REF!,'на 01.12.2015'!$113:$113</definedName>
    <definedName name="Z_CAE69FAB_AFBE_4188_8F32_69E048226F14_.wvu.PrintArea" localSheetId="0" hidden="1">'на 01.12.2015'!$B$1:$E$114</definedName>
    <definedName name="Z_CAE69FAB_AFBE_4188_8F32_69E048226F14_.wvu.Rows" localSheetId="0" hidden="1">'на 01.12.2015'!$35:$36,'на 01.12.2015'!$113:$113</definedName>
    <definedName name="Z_D2DF83CF_573E_4A86_A4BE_5A992E023C65_.wvu.Rows" localSheetId="0" hidden="1">'на 01.12.2015'!#REF!,'на 01.12.2015'!$106:$107,'на 01.12.2015'!$113:$113</definedName>
    <definedName name="Z_E2CE03E0_A708_4616_8DFD_0910D1C70A9E_.wvu.Rows" localSheetId="0" hidden="1">'на 01.12.2015'!#REF!,'на 01.12.2015'!$106:$107,'на 01.12.2015'!$113:$113</definedName>
    <definedName name="Z_E8991B2E_0E9F_48F3_A4D6_3B340ABE8C8E_.wvu.Rows" localSheetId="0" hidden="1">'на 01.12.2015'!$35:$36,'на 01.12.2015'!$113:$113</definedName>
    <definedName name="Z_F8542D9D_A523_4F6F_8CFE_9BA4BA3D5B88_.wvu.Rows" localSheetId="0" hidden="1">'на 01.12.2015'!$35:$35,'на 01.12.2015'!$88:$91,'на 01.12.2015'!$106:$108,'на 01.12.2015'!$112:$112</definedName>
  </definedNames>
  <calcPr calcId="145621" fullCalcOnLoad="1"/>
</workbook>
</file>

<file path=xl/calcChain.xml><?xml version="1.0" encoding="utf-8"?>
<calcChain xmlns="http://schemas.openxmlformats.org/spreadsheetml/2006/main">
  <c r="D111" i="1" l="1"/>
  <c r="D110" i="1" s="1"/>
  <c r="D105" i="1" s="1"/>
  <c r="C111" i="1"/>
  <c r="C110" i="1" s="1"/>
  <c r="D108" i="1"/>
  <c r="C108" i="1"/>
  <c r="D107" i="1"/>
  <c r="D106" i="1" s="1"/>
  <c r="C107" i="1"/>
  <c r="C106" i="1"/>
  <c r="C105" i="1"/>
  <c r="D103" i="1"/>
  <c r="C103" i="1"/>
  <c r="D102" i="1"/>
  <c r="C102" i="1"/>
  <c r="C101" i="1" s="1"/>
  <c r="D99" i="1"/>
  <c r="C99" i="1"/>
  <c r="D98" i="1"/>
  <c r="C98" i="1"/>
  <c r="C97" i="1" s="1"/>
  <c r="D97" i="1"/>
  <c r="D95" i="1"/>
  <c r="C95" i="1"/>
  <c r="D94" i="1"/>
  <c r="D93" i="1" s="1"/>
  <c r="C94" i="1"/>
  <c r="D91" i="1"/>
  <c r="C91" i="1"/>
  <c r="C89" i="1" s="1"/>
  <c r="D90" i="1"/>
  <c r="D89" i="1" s="1"/>
  <c r="C90" i="1"/>
  <c r="D85" i="1"/>
  <c r="C85" i="1"/>
  <c r="D84" i="1"/>
  <c r="C84" i="1"/>
  <c r="E84" i="1" s="1"/>
  <c r="D83" i="1"/>
  <c r="E83" i="1" s="1"/>
  <c r="C83" i="1"/>
  <c r="D82" i="1"/>
  <c r="C82" i="1"/>
  <c r="E82" i="1" s="1"/>
  <c r="D81" i="1"/>
  <c r="C81" i="1"/>
  <c r="D80" i="1"/>
  <c r="E80" i="1"/>
  <c r="C80" i="1"/>
  <c r="D79" i="1"/>
  <c r="C79" i="1"/>
  <c r="D78" i="1"/>
  <c r="E78" i="1" s="1"/>
  <c r="C78" i="1"/>
  <c r="D77" i="1"/>
  <c r="C77" i="1"/>
  <c r="D76" i="1"/>
  <c r="C76" i="1"/>
  <c r="E76" i="1" s="1"/>
  <c r="D75" i="1"/>
  <c r="E75" i="1" s="1"/>
  <c r="C75" i="1"/>
  <c r="D74" i="1"/>
  <c r="C74" i="1"/>
  <c r="E74" i="1" s="1"/>
  <c r="D73" i="1"/>
  <c r="C73" i="1"/>
  <c r="D72" i="1"/>
  <c r="E72" i="1"/>
  <c r="C72" i="1"/>
  <c r="D71" i="1"/>
  <c r="C71" i="1"/>
  <c r="D70" i="1"/>
  <c r="E70" i="1" s="1"/>
  <c r="C70" i="1"/>
  <c r="D69" i="1"/>
  <c r="C69" i="1"/>
  <c r="D68" i="1"/>
  <c r="C68" i="1"/>
  <c r="E68" i="1" s="1"/>
  <c r="D67" i="1"/>
  <c r="E67" i="1" s="1"/>
  <c r="C67" i="1"/>
  <c r="D66" i="1"/>
  <c r="C66" i="1"/>
  <c r="E66" i="1" s="1"/>
  <c r="D65" i="1"/>
  <c r="C65" i="1"/>
  <c r="D64" i="1"/>
  <c r="E64" i="1"/>
  <c r="C64" i="1"/>
  <c r="D63" i="1"/>
  <c r="C63" i="1"/>
  <c r="D62" i="1"/>
  <c r="E62" i="1" s="1"/>
  <c r="C62" i="1"/>
  <c r="D61" i="1"/>
  <c r="C61" i="1"/>
  <c r="D60" i="1"/>
  <c r="C60" i="1"/>
  <c r="E60" i="1" s="1"/>
  <c r="D59" i="1"/>
  <c r="E59" i="1" s="1"/>
  <c r="C59" i="1"/>
  <c r="D58" i="1"/>
  <c r="C58" i="1"/>
  <c r="E58" i="1" s="1"/>
  <c r="D57" i="1"/>
  <c r="C57" i="1"/>
  <c r="D56" i="1"/>
  <c r="E56" i="1"/>
  <c r="C56" i="1"/>
  <c r="D55" i="1"/>
  <c r="C55" i="1"/>
  <c r="D54" i="1"/>
  <c r="E54" i="1" s="1"/>
  <c r="C54" i="1"/>
  <c r="D53" i="1"/>
  <c r="C53" i="1"/>
  <c r="D52" i="1"/>
  <c r="C52" i="1"/>
  <c r="E52" i="1" s="1"/>
  <c r="D51" i="1"/>
  <c r="C51" i="1"/>
  <c r="D50" i="1"/>
  <c r="C50" i="1"/>
  <c r="E50" i="1" s="1"/>
  <c r="D49" i="1"/>
  <c r="E49" i="1" s="1"/>
  <c r="C49" i="1"/>
  <c r="D48" i="1"/>
  <c r="C48" i="1"/>
  <c r="E48" i="1" s="1"/>
  <c r="D47" i="1"/>
  <c r="C47" i="1"/>
  <c r="D46" i="1"/>
  <c r="C46" i="1"/>
  <c r="D45" i="1"/>
  <c r="C45" i="1"/>
  <c r="E45" i="1" s="1"/>
  <c r="D44" i="1"/>
  <c r="E44" i="1" s="1"/>
  <c r="C44" i="1"/>
  <c r="D43" i="1"/>
  <c r="C43" i="1"/>
  <c r="D42" i="1"/>
  <c r="E42" i="1" s="1"/>
  <c r="C42" i="1"/>
  <c r="D41" i="1"/>
  <c r="C41" i="1"/>
  <c r="D40" i="1"/>
  <c r="C40" i="1"/>
  <c r="E40" i="1" s="1"/>
  <c r="D39" i="1"/>
  <c r="E39" i="1" s="1"/>
  <c r="C39" i="1"/>
  <c r="E35" i="1"/>
  <c r="D34" i="1"/>
  <c r="C34" i="1"/>
  <c r="C87" i="1" s="1"/>
  <c r="D33" i="1"/>
  <c r="C33" i="1"/>
  <c r="D32" i="1"/>
  <c r="C32" i="1"/>
  <c r="D31" i="1"/>
  <c r="C31" i="1"/>
  <c r="D29" i="1"/>
  <c r="C29" i="1"/>
  <c r="D28" i="1"/>
  <c r="C28" i="1"/>
  <c r="E28" i="1" s="1"/>
  <c r="D27" i="1"/>
  <c r="C27" i="1"/>
  <c r="D26" i="1"/>
  <c r="C26" i="1"/>
  <c r="D25" i="1"/>
  <c r="C25" i="1"/>
  <c r="E25" i="1" s="1"/>
  <c r="D24" i="1"/>
  <c r="C24" i="1"/>
  <c r="D23" i="1"/>
  <c r="C23" i="1"/>
  <c r="D22" i="1"/>
  <c r="C22" i="1"/>
  <c r="D21" i="1"/>
  <c r="C21" i="1"/>
  <c r="E21" i="1" s="1"/>
  <c r="D20" i="1"/>
  <c r="C20" i="1"/>
  <c r="D19" i="1"/>
  <c r="C19" i="1"/>
  <c r="D18" i="1"/>
  <c r="C18" i="1"/>
  <c r="E18" i="1" s="1"/>
  <c r="D17" i="1"/>
  <c r="D15" i="1" s="1"/>
  <c r="C17" i="1"/>
  <c r="D16" i="1"/>
  <c r="C16" i="1"/>
  <c r="D14" i="1"/>
  <c r="C14" i="1"/>
  <c r="D13" i="1"/>
  <c r="C13" i="1"/>
  <c r="D12" i="1"/>
  <c r="D11" i="1" s="1"/>
  <c r="E11" i="1" s="1"/>
  <c r="C12" i="1"/>
  <c r="C11" i="1" s="1"/>
  <c r="D10" i="1"/>
  <c r="C10" i="1"/>
  <c r="E10" i="1"/>
  <c r="D9" i="1"/>
  <c r="C9" i="1"/>
  <c r="E9" i="1" s="1"/>
  <c r="D8" i="1"/>
  <c r="E8" i="1" s="1"/>
  <c r="C8" i="1"/>
  <c r="E12" i="1" l="1"/>
  <c r="E14" i="1"/>
  <c r="E23" i="1"/>
  <c r="E27" i="1"/>
  <c r="E32" i="1"/>
  <c r="E41" i="1"/>
  <c r="E53" i="1"/>
  <c r="E61" i="1"/>
  <c r="E69" i="1"/>
  <c r="C7" i="1"/>
  <c r="C15" i="1"/>
  <c r="C6" i="1" s="1"/>
  <c r="E55" i="1"/>
  <c r="E63" i="1"/>
  <c r="E71" i="1"/>
  <c r="E79" i="1"/>
  <c r="D101" i="1"/>
  <c r="D114" i="1" s="1"/>
  <c r="E13" i="1"/>
  <c r="E16" i="1"/>
  <c r="E20" i="1"/>
  <c r="E22" i="1"/>
  <c r="E24" i="1"/>
  <c r="E47" i="1"/>
  <c r="E57" i="1"/>
  <c r="E65" i="1"/>
  <c r="E73" i="1"/>
  <c r="E81" i="1"/>
  <c r="C93" i="1"/>
  <c r="C114" i="1" s="1"/>
  <c r="E15" i="1"/>
  <c r="E34" i="1"/>
  <c r="E51" i="1"/>
  <c r="E77" i="1"/>
  <c r="E85" i="1"/>
  <c r="D7" i="1"/>
  <c r="E17" i="1"/>
  <c r="D87" i="1"/>
  <c r="D6" i="1" l="1"/>
  <c r="E6" i="1" s="1"/>
  <c r="E7" i="1"/>
</calcChain>
</file>

<file path=xl/sharedStrings.xml><?xml version="1.0" encoding="utf-8"?>
<sst xmlns="http://schemas.openxmlformats.org/spreadsheetml/2006/main" count="155" uniqueCount="151">
  <si>
    <t>Сведения об исполнении бюджета г. Красноярска по состоянию на 01.12.2015 г.</t>
  </si>
  <si>
    <t>тыс. руб.</t>
  </si>
  <si>
    <t>Наименование показателей</t>
  </si>
  <si>
    <t>Бюджет города   на 2015 год с учетом изменений</t>
  </si>
  <si>
    <t>Исполненона 01.12.2015г.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</si>
  <si>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</si>
  <si>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</si>
  <si>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</si>
  <si>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</si>
  <si>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</si>
  <si>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</si>
  <si>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</si>
  <si>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</si>
  <si>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</si>
  <si>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</si>
  <si>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</si>
  <si>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</si>
  <si>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</si>
  <si>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</si>
  <si>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</si>
  <si>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</si>
  <si>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</si>
  <si>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</si>
  <si>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</si>
  <si>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</si>
  <si>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</si>
  <si>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</si>
  <si>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</si>
  <si>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</si>
  <si>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</si>
  <si>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</si>
  <si>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Поступления от денежных пожертвований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</si>
  <si>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</si>
  <si>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</si>
  <si>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</si>
  <si>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</si>
  <si>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</si>
  <si>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</si>
  <si>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</si>
  <si>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</si>
  <si>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</si>
  <si>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</si>
  <si>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</si>
  <si>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</si>
  <si>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</si>
  <si>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</si>
  <si>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</si>
  <si>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</si>
  <si>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</si>
  <si>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</si>
  <si>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</si>
  <si>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</si>
  <si>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</si>
  <si>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</si>
  <si>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</si>
  <si>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</si>
  <si>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</si>
  <si>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</si>
  <si>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</si>
  <si>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</si>
  <si>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</si>
  <si>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</si>
  <si>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</si>
  <si>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</si>
  <si>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</si>
  <si>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</si>
  <si>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</si>
  <si>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</si>
  <si>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</si>
  <si>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</si>
  <si>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</si>
  <si>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</si>
  <si>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</si>
  <si>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</si>
  <si>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</si>
  <si>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</si>
  <si>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</si>
  <si>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</si>
  <si>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</si>
  <si>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</si>
  <si>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</si>
  <si>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</si>
  <si>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</si>
  <si>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</si>
  <si>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</si>
  <si>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</si>
  <si>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</si>
  <si>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</si>
  <si>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</si>
  <si>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</si>
  <si>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</si>
  <si>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</si>
  <si>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</si>
  <si>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</si>
  <si>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</si>
  <si>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</si>
  <si>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</si>
  <si>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</si>
  <si>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</si>
  <si>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</si>
  <si>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</si>
  <si>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</si>
  <si>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</si>
  <si>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</si>
  <si>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</si>
  <si>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</si>
  <si>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</si>
  <si>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</si>
  <si>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</si>
  <si>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</si>
  <si>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</si>
  <si>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</si>
  <si>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</si>
  <si>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</si>
  <si>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</si>
  <si>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</si>
  <si>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</si>
  <si>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</si>
  <si>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</si>
  <si>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</si>
  <si>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</si>
  <si>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</si>
  <si>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</si>
  <si>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</si>
  <si>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</si>
  <si>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</si>
  <si>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</si>
  <si>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</si>
  <si>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</si>
  <si>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</si>
  <si>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</si>
  <si>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</si>
  <si>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</si>
  <si>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</si>
  <si>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</si>
  <si>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</si>
  <si>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</si>
  <si>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</si>
  <si>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</si>
  <si>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</si>
  <si>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</si>
  <si>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</si>
  <si>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</si>
  <si>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</si>
  <si>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</si>
  <si>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</si>
  <si>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</si>
  <si>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</si>
  <si>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</si>
  <si>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</si>
  <si>
    <t>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</si>
</sst>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left" wrapText="1"/>
    </xf>
    <xf numFmtId="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3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7" fillId="3" borderId="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2" borderId="1" xfId="0" applyNumberFormat="1" applyFont="1" applyFill="1" applyBorder="1"/>
    <xf numFmtId="4" fontId="0" fillId="2" borderId="0" xfId="0" applyNumberFormat="1" applyFont="1" applyFill="1"/>
    <xf numFmtId="0" fontId="0" fillId="0" borderId="4" xfId="0" applyFont="1" applyBorder="1" applyAlignment="1">
      <alignment horizontal="right"/>
    </xf>
    <xf numFmtId="0" fontId="4" fillId="0" borderId="5" xfId="0" applyFont="1" applyBorder="1" applyAlignment="1"/>
    <xf numFmtId="4" fontId="4" fillId="2" borderId="4" xfId="0" applyNumberFormat="1" applyFont="1" applyFill="1" applyBorder="1"/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3" borderId="1" xfId="0" applyNumberFormat="1" applyFont="1" applyFill="1" applyBorder="1" applyAlignment="1" applyProtection="1">
      <alignment horizontal="center" vertical="center"/>
    </xf>
    <xf numFmtId="49" fontId="11" fillId="3" borderId="1" xfId="0" applyNumberFormat="1" applyFont="1" applyFill="1" applyBorder="1" applyAlignment="1" applyProtection="1">
      <alignment horizontal="left" vertical="center" wrapText="1"/>
    </xf>
    <xf numFmtId="4" fontId="11" fillId="3" borderId="1" xfId="0" applyNumberFormat="1" applyFont="1" applyFill="1" applyBorder="1" applyAlignment="1" applyProtection="1">
      <alignment horizontal="center" vertic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3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3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4" fontId="12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wrapText="1"/>
    </xf>
    <xf numFmtId="4" fontId="11" fillId="3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164" fontId="10" fillId="0" borderId="0" xfId="0" applyNumberFormat="1" applyFont="1"/>
    <xf numFmtId="164" fontId="5" fillId="0" borderId="0" xfId="0" applyNumberFormat="1" applyFont="1"/>
    <xf numFmtId="0" fontId="4" fillId="2" borderId="1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9" fontId="0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FiS\SPRAVKI\2015\&#1061;I%20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 (расш вариант)"/>
      <sheetName val="Скоку"/>
      <sheetName val="горнов"/>
      <sheetName val="Лист1"/>
    </sheetNames>
    <sheetDataSet>
      <sheetData sheetId="0">
        <row r="9">
          <cell r="D9">
            <v>1304756</v>
          </cell>
          <cell r="E9">
            <v>895464.48481000005</v>
          </cell>
        </row>
        <row r="13">
          <cell r="D13">
            <v>7406738</v>
          </cell>
          <cell r="E13">
            <v>5441211.7362900004</v>
          </cell>
        </row>
        <row r="32">
          <cell r="D32">
            <v>1228887.8</v>
          </cell>
          <cell r="E32">
            <v>1056553.51725</v>
          </cell>
        </row>
        <row r="35">
          <cell r="D35">
            <v>501.8</v>
          </cell>
          <cell r="E35">
            <v>627.85971999999992</v>
          </cell>
        </row>
        <row r="41">
          <cell r="D41">
            <v>212950.02</v>
          </cell>
          <cell r="E41">
            <v>183880.70512</v>
          </cell>
        </row>
        <row r="42">
          <cell r="D42">
            <v>1093710.51</v>
          </cell>
          <cell r="E42">
            <v>898111.58299000002</v>
          </cell>
        </row>
        <row r="51">
          <cell r="D51">
            <v>387499.5</v>
          </cell>
          <cell r="E51">
            <v>228823.45942</v>
          </cell>
        </row>
        <row r="59">
          <cell r="D59">
            <v>27.300000000000004</v>
          </cell>
          <cell r="E59">
            <v>260.99390999999997</v>
          </cell>
        </row>
        <row r="76">
          <cell r="D76">
            <v>2656945.2799999998</v>
          </cell>
          <cell r="E76">
            <v>1257914.5297500002</v>
          </cell>
        </row>
        <row r="106">
          <cell r="D106">
            <v>68508.17</v>
          </cell>
          <cell r="E106">
            <v>68804.142639999991</v>
          </cell>
        </row>
        <row r="114">
          <cell r="D114">
            <v>19501.439999999999</v>
          </cell>
          <cell r="E114">
            <v>26417.639949999997</v>
          </cell>
        </row>
        <row r="128">
          <cell r="D128">
            <v>1466420.08</v>
          </cell>
          <cell r="E128">
            <v>989928.28871999995</v>
          </cell>
        </row>
        <row r="149">
          <cell r="D149">
            <v>591.15</v>
          </cell>
          <cell r="E149">
            <v>127.95</v>
          </cell>
        </row>
        <row r="154">
          <cell r="D154">
            <v>197504.99599999993</v>
          </cell>
          <cell r="E154">
            <v>182076.04505000002</v>
          </cell>
        </row>
        <row r="205">
          <cell r="D205">
            <v>0</v>
          </cell>
          <cell r="E205">
            <v>148941.13574999999</v>
          </cell>
        </row>
        <row r="211">
          <cell r="D211">
            <v>11158824.1272</v>
          </cell>
          <cell r="E211">
            <v>9364381.3907299992</v>
          </cell>
        </row>
        <row r="212">
          <cell r="D212">
            <v>11208257.7632</v>
          </cell>
          <cell r="E212">
            <v>9468818.8596599996</v>
          </cell>
        </row>
        <row r="331">
          <cell r="D331">
            <v>0</v>
          </cell>
          <cell r="E331">
            <v>1800</v>
          </cell>
        </row>
        <row r="334">
          <cell r="D334">
            <v>19101.11</v>
          </cell>
          <cell r="E334">
            <v>19060.357599999999</v>
          </cell>
        </row>
        <row r="336">
          <cell r="D336">
            <v>0</v>
          </cell>
          <cell r="E336">
            <v>3350.1939400000001</v>
          </cell>
        </row>
        <row r="342">
          <cell r="D342">
            <v>-68534.745999999999</v>
          </cell>
          <cell r="E342">
            <v>-128648.02047</v>
          </cell>
        </row>
        <row r="361">
          <cell r="D361">
            <v>27655213.673199996</v>
          </cell>
          <cell r="E361">
            <v>21217270.518720001</v>
          </cell>
        </row>
        <row r="364">
          <cell r="D364">
            <v>2361453.15283</v>
          </cell>
          <cell r="E364">
            <v>1674131.7523299998</v>
          </cell>
        </row>
        <row r="388">
          <cell r="D388">
            <v>2566.14</v>
          </cell>
          <cell r="E388">
            <v>2202.82285</v>
          </cell>
        </row>
        <row r="406">
          <cell r="D406">
            <v>60284.348389999999</v>
          </cell>
          <cell r="E406">
            <v>47590.376459999992</v>
          </cell>
        </row>
        <row r="421">
          <cell r="D421">
            <v>896507.92478999984</v>
          </cell>
          <cell r="E421">
            <v>699592.26381999999</v>
          </cell>
        </row>
        <row r="441">
          <cell r="D441">
            <v>1260.6779999999999</v>
          </cell>
          <cell r="E441">
            <v>491.95150000000001</v>
          </cell>
        </row>
        <row r="447">
          <cell r="D447">
            <v>182518.31764000002</v>
          </cell>
          <cell r="E447">
            <v>135650.52025</v>
          </cell>
        </row>
        <row r="462">
          <cell r="D462">
            <v>7288.0589299999992</v>
          </cell>
          <cell r="E462">
            <v>6329.3001800000011</v>
          </cell>
        </row>
        <row r="476">
          <cell r="D476">
            <v>49447.696000000004</v>
          </cell>
          <cell r="E476">
            <v>0</v>
          </cell>
        </row>
        <row r="478">
          <cell r="D478">
            <v>1161579.9890800002</v>
          </cell>
          <cell r="E478">
            <v>782274.51726999995</v>
          </cell>
        </row>
        <row r="501">
          <cell r="D501">
            <v>70447.203590000005</v>
          </cell>
          <cell r="E501">
            <v>60330.956700000002</v>
          </cell>
        </row>
        <row r="540">
          <cell r="D540">
            <v>70447.203590000005</v>
          </cell>
          <cell r="E540">
            <v>60330.956700000002</v>
          </cell>
        </row>
        <row r="565">
          <cell r="D565">
            <v>3988090.6426799996</v>
          </cell>
          <cell r="E565">
            <v>2669910.3089899998</v>
          </cell>
        </row>
        <row r="607">
          <cell r="D607">
            <v>587896.27528000006</v>
          </cell>
          <cell r="E607">
            <v>506644.97857000004</v>
          </cell>
        </row>
        <row r="626">
          <cell r="D626">
            <v>3266833.8902200004</v>
          </cell>
          <cell r="E626">
            <v>2048211.45795</v>
          </cell>
        </row>
        <row r="636">
          <cell r="D636">
            <v>133360.47717999999</v>
          </cell>
          <cell r="E636">
            <v>115053.87247000002</v>
          </cell>
        </row>
        <row r="659">
          <cell r="D659">
            <v>4441683.3721099989</v>
          </cell>
          <cell r="E659">
            <v>3182713.23752</v>
          </cell>
        </row>
        <row r="679">
          <cell r="D679">
            <v>1976459.72043</v>
          </cell>
          <cell r="E679">
            <v>1542150.9545400001</v>
          </cell>
        </row>
        <row r="689">
          <cell r="D689">
            <v>1020720.66804</v>
          </cell>
          <cell r="E689">
            <v>768304.67069000006</v>
          </cell>
        </row>
        <row r="700">
          <cell r="D700">
            <v>662071.37993000005</v>
          </cell>
          <cell r="E700">
            <v>417938.92789999995</v>
          </cell>
        </row>
        <row r="711">
          <cell r="D711">
            <v>163723</v>
          </cell>
          <cell r="E711">
            <v>146500</v>
          </cell>
        </row>
        <row r="714">
          <cell r="D714">
            <v>618708.60371000005</v>
          </cell>
          <cell r="E714">
            <v>307818.68439000001</v>
          </cell>
        </row>
        <row r="735">
          <cell r="D735">
            <v>5293.2748000000001</v>
          </cell>
          <cell r="E735">
            <v>5041.8585000000003</v>
          </cell>
        </row>
        <row r="745">
          <cell r="D745">
            <v>5293.2748000000001</v>
          </cell>
          <cell r="E745">
            <v>5041.8585000000003</v>
          </cell>
        </row>
        <row r="755">
          <cell r="D755">
            <v>13812155.727019997</v>
          </cell>
          <cell r="E755">
            <v>11213313.443870001</v>
          </cell>
        </row>
        <row r="780">
          <cell r="D780">
            <v>5387793.1477800002</v>
          </cell>
          <cell r="E780">
            <v>4317335.4205299998</v>
          </cell>
        </row>
        <row r="801">
          <cell r="D801">
            <v>7355957.7859100001</v>
          </cell>
          <cell r="E801">
            <v>5973738.3821300007</v>
          </cell>
        </row>
        <row r="825">
          <cell r="D825">
            <v>497263.51957999996</v>
          </cell>
          <cell r="E825">
            <v>454743.33944000001</v>
          </cell>
        </row>
        <row r="844">
          <cell r="D844">
            <v>571141.27374999993</v>
          </cell>
          <cell r="E844">
            <v>467496.30176999996</v>
          </cell>
        </row>
        <row r="865">
          <cell r="D865">
            <v>751145.7496000001</v>
          </cell>
          <cell r="E865">
            <v>617257.59513000003</v>
          </cell>
        </row>
        <row r="887">
          <cell r="D887">
            <v>679627.88128000009</v>
          </cell>
          <cell r="E887">
            <v>560945.90101000003</v>
          </cell>
        </row>
        <row r="908">
          <cell r="D908">
            <v>22800.004000000001</v>
          </cell>
          <cell r="E908">
            <v>17616.891049999998</v>
          </cell>
        </row>
        <row r="928">
          <cell r="D928">
            <v>48717.864320000008</v>
          </cell>
          <cell r="E928">
            <v>38694.803070000002</v>
          </cell>
        </row>
        <row r="947">
          <cell r="D947">
            <v>81402.786189999999</v>
          </cell>
          <cell r="E947">
            <v>80513.352740000002</v>
          </cell>
        </row>
        <row r="968">
          <cell r="D968">
            <v>81402.786189999999</v>
          </cell>
          <cell r="E968">
            <v>80513.352740000002</v>
          </cell>
        </row>
        <row r="1067">
          <cell r="D1067">
            <v>1741270.2279999997</v>
          </cell>
          <cell r="E1067">
            <v>1379093.2001999998</v>
          </cell>
        </row>
        <row r="1090">
          <cell r="D1090">
            <v>28477.02</v>
          </cell>
          <cell r="E1090">
            <v>23808.186890000001</v>
          </cell>
        </row>
        <row r="1093">
          <cell r="D1093">
            <v>635743.47461999999</v>
          </cell>
          <cell r="E1093">
            <v>585214.35041999992</v>
          </cell>
        </row>
        <row r="1113">
          <cell r="D1113">
            <v>556803.17356000002</v>
          </cell>
          <cell r="E1113">
            <v>345875.76990000001</v>
          </cell>
        </row>
        <row r="1132">
          <cell r="D1132">
            <v>79947.400000000009</v>
          </cell>
          <cell r="E1132">
            <v>67434.868240000011</v>
          </cell>
        </row>
        <row r="1138">
          <cell r="D1138">
            <v>440299.15982000006</v>
          </cell>
          <cell r="E1138">
            <v>356760.02474999992</v>
          </cell>
        </row>
        <row r="1160">
          <cell r="D1160">
            <v>474162.47548000002</v>
          </cell>
          <cell r="E1160">
            <v>376659.13306999992</v>
          </cell>
        </row>
        <row r="1185">
          <cell r="D1185">
            <v>15807.46</v>
          </cell>
          <cell r="E1185">
            <v>12680.69382</v>
          </cell>
        </row>
        <row r="1192">
          <cell r="D1192">
            <v>423508.99684000004</v>
          </cell>
          <cell r="E1192">
            <v>335168.46509000001</v>
          </cell>
        </row>
        <row r="1209">
          <cell r="D1209">
            <v>34846.018640000002</v>
          </cell>
          <cell r="E1209">
            <v>28809.974159999998</v>
          </cell>
        </row>
        <row r="1230">
          <cell r="D1230">
            <v>1233229.45</v>
          </cell>
          <cell r="E1230">
            <v>797899.88719000004</v>
          </cell>
        </row>
        <row r="1233">
          <cell r="D1233">
            <v>1233229.45</v>
          </cell>
          <cell r="E1233">
            <v>797899.88719000004</v>
          </cell>
        </row>
        <row r="1237">
          <cell r="D1237">
            <v>28960334.062299997</v>
          </cell>
          <cell r="E1237">
            <v>22056864.726239998</v>
          </cell>
        </row>
        <row r="1243">
          <cell r="D1243">
            <v>0</v>
          </cell>
          <cell r="E1243">
            <v>0</v>
          </cell>
        </row>
        <row r="1244">
          <cell r="D1244">
            <v>0</v>
          </cell>
          <cell r="E1244">
            <v>0</v>
          </cell>
        </row>
        <row r="1247">
          <cell r="D1247">
            <v>2458600</v>
          </cell>
          <cell r="E1247">
            <v>2458600</v>
          </cell>
        </row>
        <row r="1248">
          <cell r="D1248">
            <v>-2563602.9</v>
          </cell>
          <cell r="E1248">
            <v>-2563602.89763</v>
          </cell>
        </row>
        <row r="1250">
          <cell r="E1250">
            <v>1497790.13</v>
          </cell>
        </row>
        <row r="1251">
          <cell r="D1251">
            <v>9072467.5399999991</v>
          </cell>
          <cell r="E1251">
            <v>5092990.13</v>
          </cell>
        </row>
        <row r="1252">
          <cell r="D1252">
            <v>-7513200</v>
          </cell>
          <cell r="E1252">
            <v>-3595200</v>
          </cell>
        </row>
        <row r="1253">
          <cell r="D1253">
            <v>131.67204000000001</v>
          </cell>
        </row>
        <row r="1254">
          <cell r="D1254">
            <v>0</v>
          </cell>
        </row>
        <row r="1257">
          <cell r="D1257">
            <v>131.67204000000001</v>
          </cell>
          <cell r="E1257">
            <v>98.75403</v>
          </cell>
        </row>
        <row r="1258">
          <cell r="D1258">
            <v>0</v>
          </cell>
          <cell r="E1258">
            <v>0</v>
          </cell>
        </row>
        <row r="1262">
          <cell r="D1262">
            <v>-39186412.885240003</v>
          </cell>
          <cell r="E1262">
            <v>-29023659.19289</v>
          </cell>
        </row>
        <row r="1263">
          <cell r="D1263">
            <v>-39037136.962300003</v>
          </cell>
          <cell r="E1263">
            <v>-28470367.414009999</v>
          </cell>
        </row>
      </sheetData>
      <sheetData sheetId="1"/>
      <sheetData sheetId="2">
        <row r="21">
          <cell r="D21">
            <v>421742.10000000003</v>
          </cell>
          <cell r="E21">
            <v>441641.84176999994</v>
          </cell>
        </row>
        <row r="29">
          <cell r="D29">
            <v>30105.4</v>
          </cell>
          <cell r="E29">
            <v>32103.21485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9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85" t="s">
        <v>0</v>
      </c>
      <c r="C2" s="86"/>
      <c r="D2" s="86"/>
      <c r="E2" s="8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f>C7+C11+C15+C18+C19+C20+C21+C22+C23+C24+C25+C26+C10</f>
        <v>16496389.545999998</v>
      </c>
      <c r="D6" s="17">
        <f>D7+D11+D15+D18+D19+D20+D21+D22+D23+D24+D25+D26+D10</f>
        <v>11852889.12799</v>
      </c>
      <c r="E6" s="18">
        <f>D6/C6</f>
        <v>0.71851413880221193</v>
      </c>
      <c r="F6" s="19"/>
      <c r="G6" s="19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20">
        <f>C8+C9</f>
        <v>8711494</v>
      </c>
      <c r="D7" s="21">
        <f>D8+D9</f>
        <v>6336676.2311000004</v>
      </c>
      <c r="E7" s="22">
        <f>D7/C7</f>
        <v>0.72739259547214297</v>
      </c>
      <c r="F7" s="19"/>
      <c r="G7" s="19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3" t="s">
        <v>8</v>
      </c>
      <c r="C8" s="24">
        <f>[1]Расшир!D9</f>
        <v>1304756</v>
      </c>
      <c r="D8" s="25">
        <f>[1]Расшир!E9+0.01</f>
        <v>895464.49481000006</v>
      </c>
      <c r="E8" s="22">
        <f>D8/C8</f>
        <v>0.68630801070085135</v>
      </c>
      <c r="F8" s="19"/>
      <c r="G8" s="19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3" t="s">
        <v>9</v>
      </c>
      <c r="C9" s="24">
        <f>[1]Расшир!D13</f>
        <v>7406738</v>
      </c>
      <c r="D9" s="25">
        <f>[1]Расшир!E13</f>
        <v>5441211.7362900004</v>
      </c>
      <c r="E9" s="26">
        <f>D9/C9</f>
        <v>0.73462997290980192</v>
      </c>
      <c r="F9" s="19"/>
      <c r="G9" s="19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7" t="s">
        <v>10</v>
      </c>
      <c r="C10" s="28">
        <f>[1]экономика!D21</f>
        <v>421742.10000000003</v>
      </c>
      <c r="D10" s="21">
        <f>[1]экономика!E21</f>
        <v>441641.84176999994</v>
      </c>
      <c r="E10" s="29">
        <f t="shared" ref="E10:E85" si="0">D10/C10</f>
        <v>1.047184622474256</v>
      </c>
      <c r="F10" s="19"/>
      <c r="G10" s="19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20">
        <f>C12+C13+C14</f>
        <v>1259495</v>
      </c>
      <c r="D11" s="20">
        <f>D12+D13+D14</f>
        <v>1089284.5918200002</v>
      </c>
      <c r="E11" s="22">
        <f t="shared" si="0"/>
        <v>0.86485821048912481</v>
      </c>
      <c r="F11" s="19"/>
      <c r="G11" s="19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30" t="s">
        <v>12</v>
      </c>
      <c r="C12" s="24">
        <f>[1]Расшир!D32</f>
        <v>1228887.8</v>
      </c>
      <c r="D12" s="24">
        <f>[1]Расшир!E32</f>
        <v>1056553.51725</v>
      </c>
      <c r="E12" s="26">
        <f t="shared" si="0"/>
        <v>0.85976402178457623</v>
      </c>
      <c r="F12" s="19"/>
      <c r="G12" s="19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3" t="s">
        <v>13</v>
      </c>
      <c r="C13" s="24">
        <f>[1]Расшир!D35</f>
        <v>501.8</v>
      </c>
      <c r="D13" s="24">
        <f>[1]Расшир!E35</f>
        <v>627.85971999999992</v>
      </c>
      <c r="E13" s="26">
        <f t="shared" si="0"/>
        <v>1.2512150657632521</v>
      </c>
      <c r="F13" s="19"/>
      <c r="G13" s="19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1" t="s">
        <v>14</v>
      </c>
      <c r="C14" s="24">
        <f>[1]экономика!D29</f>
        <v>30105.4</v>
      </c>
      <c r="D14" s="24">
        <f>[1]экономика!E29</f>
        <v>32103.21485</v>
      </c>
      <c r="E14" s="22">
        <f t="shared" si="0"/>
        <v>1.0663606811402606</v>
      </c>
      <c r="F14" s="19"/>
      <c r="G14" s="19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20">
        <f>C16+C17</f>
        <v>1306660.53</v>
      </c>
      <c r="D15" s="20">
        <f>D16+D17</f>
        <v>1081992.2881100001</v>
      </c>
      <c r="E15" s="22">
        <f t="shared" si="0"/>
        <v>0.82805921145410277</v>
      </c>
      <c r="F15" s="19"/>
      <c r="G15" s="19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3" t="s">
        <v>16</v>
      </c>
      <c r="C16" s="24">
        <f>[1]Расшир!D41</f>
        <v>212950.02</v>
      </c>
      <c r="D16" s="24">
        <f>[1]Расшир!E41</f>
        <v>183880.70512</v>
      </c>
      <c r="E16" s="26">
        <f>D16/C16+0.001</f>
        <v>0.86449231204580312</v>
      </c>
      <c r="F16" s="19"/>
      <c r="G16" s="19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3" t="s">
        <v>17</v>
      </c>
      <c r="C17" s="24">
        <f>[1]Расшир!D42</f>
        <v>1093710.51</v>
      </c>
      <c r="D17" s="24">
        <f>[1]Расшир!E42</f>
        <v>898111.58299000002</v>
      </c>
      <c r="E17" s="26">
        <f t="shared" si="0"/>
        <v>0.82116023826999707</v>
      </c>
      <c r="F17" s="19"/>
      <c r="G17" s="19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20">
        <f>[1]Расшир!D51</f>
        <v>387499.5</v>
      </c>
      <c r="D18" s="20">
        <f>[1]Расшир!E51</f>
        <v>228823.45942</v>
      </c>
      <c r="E18" s="22">
        <f t="shared" si="0"/>
        <v>0.59051291529408423</v>
      </c>
      <c r="F18" s="19"/>
      <c r="G18" s="19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2" t="s">
        <v>19</v>
      </c>
      <c r="C19" s="20">
        <f>[1]Расшир!D59</f>
        <v>27.300000000000004</v>
      </c>
      <c r="D19" s="20">
        <f>[1]Расшир!E59</f>
        <v>260.99390999999997</v>
      </c>
      <c r="E19" s="22" t="s">
        <v>20</v>
      </c>
      <c r="F19" s="19"/>
      <c r="G19" s="19"/>
      <c r="H19" s="6"/>
      <c r="I19" s="6"/>
      <c r="J19" s="6"/>
      <c r="K19" s="6"/>
      <c r="L19" s="6"/>
      <c r="M19" s="6"/>
      <c r="N19" s="6"/>
      <c r="O19" s="6"/>
    </row>
    <row r="20" spans="1:15" ht="35.25" customHeight="1" x14ac:dyDescent="0.25">
      <c r="A20" s="10"/>
      <c r="B20" s="32" t="s">
        <v>21</v>
      </c>
      <c r="C20" s="20">
        <f>[1]Расшир!D76</f>
        <v>2656945.2799999998</v>
      </c>
      <c r="D20" s="20">
        <f>[1]Расшир!E76</f>
        <v>1257914.5297500002</v>
      </c>
      <c r="E20" s="22">
        <f t="shared" si="0"/>
        <v>0.4734438978547576</v>
      </c>
      <c r="F20" s="19"/>
      <c r="G20" s="19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2" t="s">
        <v>22</v>
      </c>
      <c r="C21" s="20">
        <f>[1]Расшир!D106</f>
        <v>68508.17</v>
      </c>
      <c r="D21" s="20">
        <f>[1]Расшир!E106</f>
        <v>68804.142639999991</v>
      </c>
      <c r="E21" s="22">
        <f t="shared" si="0"/>
        <v>1.0043202531902398</v>
      </c>
      <c r="F21" s="19"/>
      <c r="G21" s="19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2" t="s">
        <v>23</v>
      </c>
      <c r="C22" s="20">
        <f>[1]Расшир!D114</f>
        <v>19501.439999999999</v>
      </c>
      <c r="D22" s="20">
        <f>[1]Расшир!E114</f>
        <v>26417.639949999997</v>
      </c>
      <c r="E22" s="22">
        <f t="shared" si="0"/>
        <v>1.3546507309203832</v>
      </c>
      <c r="F22" s="19"/>
      <c r="G22" s="19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2" t="s">
        <v>24</v>
      </c>
      <c r="C23" s="20">
        <f>[1]Расшир!D128</f>
        <v>1466420.08</v>
      </c>
      <c r="D23" s="20">
        <f>[1]Расшир!E128</f>
        <v>989928.28871999995</v>
      </c>
      <c r="E23" s="22">
        <f t="shared" si="0"/>
        <v>0.67506460271602386</v>
      </c>
      <c r="F23" s="19"/>
      <c r="G23" s="19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25</v>
      </c>
      <c r="C24" s="20">
        <f>[1]Расшир!D149</f>
        <v>591.15</v>
      </c>
      <c r="D24" s="20">
        <f>[1]Расшир!E149</f>
        <v>127.95</v>
      </c>
      <c r="E24" s="22">
        <f t="shared" si="0"/>
        <v>0.21644252727734078</v>
      </c>
      <c r="F24" s="19"/>
      <c r="G24" s="19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26</v>
      </c>
      <c r="C25" s="20">
        <f>[1]Расшир!D154</f>
        <v>197504.99599999993</v>
      </c>
      <c r="D25" s="20">
        <f>[1]Расшир!E154-0.01</f>
        <v>182076.03505000001</v>
      </c>
      <c r="E25" s="22">
        <f t="shared" si="0"/>
        <v>0.92188065485695392</v>
      </c>
      <c r="F25" s="19"/>
      <c r="G25" s="19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3" t="s">
        <v>27</v>
      </c>
      <c r="C26" s="20">
        <f>[1]Расшир!D205</f>
        <v>0</v>
      </c>
      <c r="D26" s="20">
        <f>[1]Расшир!E205</f>
        <v>148941.13574999999</v>
      </c>
      <c r="E26" s="22" t="s">
        <v>20</v>
      </c>
      <c r="F26" s="19"/>
      <c r="G26" s="19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28</v>
      </c>
      <c r="C27" s="20">
        <f>[1]Расшир!D211</f>
        <v>11158824.1272</v>
      </c>
      <c r="D27" s="20">
        <f>[1]Расшир!E211</f>
        <v>9364381.3907299992</v>
      </c>
      <c r="E27" s="22">
        <f t="shared" si="0"/>
        <v>0.83919069643763022</v>
      </c>
      <c r="F27" s="19"/>
      <c r="G27" s="19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3" t="s">
        <v>29</v>
      </c>
      <c r="C28" s="20">
        <f>[1]Расшир!D212</f>
        <v>11208257.7632</v>
      </c>
      <c r="D28" s="20">
        <f>[1]Расшир!E212</f>
        <v>9468818.8596599996</v>
      </c>
      <c r="E28" s="22">
        <f t="shared" si="0"/>
        <v>0.84480737860516653</v>
      </c>
      <c r="F28" s="19"/>
      <c r="G28" s="19"/>
      <c r="H28" s="6"/>
      <c r="I28" s="6"/>
      <c r="J28" s="6"/>
      <c r="K28" s="6"/>
      <c r="L28" s="6"/>
      <c r="M28" s="6"/>
      <c r="N28" s="6"/>
      <c r="O28" s="6"/>
    </row>
    <row r="29" spans="1:15" ht="44.25" customHeight="1" x14ac:dyDescent="0.25">
      <c r="A29" s="10"/>
      <c r="B29" s="33" t="s">
        <v>30</v>
      </c>
      <c r="C29" s="20">
        <f>[1]Расшир!D331</f>
        <v>0</v>
      </c>
      <c r="D29" s="20">
        <f>[1]Расшир!E331</f>
        <v>1800</v>
      </c>
      <c r="E29" s="22">
        <v>0</v>
      </c>
      <c r="F29" s="19"/>
      <c r="G29" s="19"/>
      <c r="H29" s="6"/>
      <c r="I29" s="6"/>
      <c r="J29" s="6"/>
      <c r="K29" s="6"/>
      <c r="L29" s="6"/>
      <c r="M29" s="6"/>
      <c r="N29" s="6"/>
      <c r="O29" s="6"/>
    </row>
    <row r="30" spans="1:15" ht="24.75" hidden="1" customHeight="1" x14ac:dyDescent="0.25">
      <c r="A30" s="10"/>
      <c r="B30" s="34" t="s">
        <v>31</v>
      </c>
      <c r="C30" s="20">
        <v>0</v>
      </c>
      <c r="D30" s="20">
        <v>0</v>
      </c>
      <c r="E30" s="22">
        <v>0</v>
      </c>
      <c r="F30" s="19"/>
      <c r="G30" s="19"/>
      <c r="H30" s="6"/>
      <c r="I30" s="6"/>
      <c r="J30" s="6"/>
      <c r="K30" s="6"/>
      <c r="L30" s="6"/>
      <c r="M30" s="6"/>
      <c r="N30" s="6"/>
      <c r="O30" s="6"/>
    </row>
    <row r="31" spans="1:15" ht="33.75" customHeight="1" x14ac:dyDescent="0.25">
      <c r="A31" s="10" t="s">
        <v>150</v>
      </c>
      <c r="B31" s="33" t="s">
        <v>32</v>
      </c>
      <c r="C31" s="20">
        <f>[1]Расшир!D342</f>
        <v>-68534.745999999999</v>
      </c>
      <c r="D31" s="20">
        <f>[1]Расшир!E342</f>
        <v>-128648.02047</v>
      </c>
      <c r="E31" s="22" t="s">
        <v>20</v>
      </c>
      <c r="F31" s="19"/>
      <c r="G31" s="19"/>
      <c r="H31" s="6"/>
      <c r="I31" s="6"/>
      <c r="J31" s="6"/>
      <c r="K31" s="6"/>
      <c r="L31" s="6"/>
      <c r="M31" s="6"/>
      <c r="N31" s="6"/>
      <c r="O31" s="6"/>
    </row>
    <row r="32" spans="1:15" ht="24.75" customHeight="1" x14ac:dyDescent="0.25">
      <c r="A32" s="10"/>
      <c r="B32" s="33" t="s">
        <v>33</v>
      </c>
      <c r="C32" s="28">
        <f>[1]Расшир!D334</f>
        <v>19101.11</v>
      </c>
      <c r="D32" s="28">
        <f>[1]Расшир!E334</f>
        <v>19060.357599999999</v>
      </c>
      <c r="E32" s="22">
        <f t="shared" si="0"/>
        <v>0.99786649048144316</v>
      </c>
      <c r="F32" s="19"/>
      <c r="G32" s="19"/>
      <c r="H32" s="6"/>
      <c r="I32" s="6"/>
      <c r="J32" s="6"/>
      <c r="K32" s="6"/>
      <c r="L32" s="6"/>
      <c r="M32" s="6"/>
      <c r="N32" s="6"/>
      <c r="O32" s="6"/>
    </row>
    <row r="33" spans="1:15" ht="50.25" customHeight="1" x14ac:dyDescent="0.25">
      <c r="A33" s="10"/>
      <c r="B33" s="35" t="s">
        <v>34</v>
      </c>
      <c r="C33" s="28">
        <f>[1]Расшир!D336</f>
        <v>0</v>
      </c>
      <c r="D33" s="28">
        <f>[1]Расшир!E336</f>
        <v>3350.1939400000001</v>
      </c>
      <c r="E33" s="22" t="s">
        <v>20</v>
      </c>
      <c r="F33" s="19"/>
      <c r="G33" s="19"/>
      <c r="H33" s="6"/>
      <c r="I33" s="6"/>
      <c r="J33" s="6"/>
      <c r="K33" s="6"/>
      <c r="L33" s="6"/>
      <c r="M33" s="6"/>
      <c r="N33" s="6"/>
      <c r="O33" s="6"/>
    </row>
    <row r="34" spans="1:15" s="40" customFormat="1" ht="18.75" x14ac:dyDescent="0.3">
      <c r="A34" s="36"/>
      <c r="B34" s="37" t="s">
        <v>35</v>
      </c>
      <c r="C34" s="20">
        <f>[1]Расшир!D361</f>
        <v>27655213.673199996</v>
      </c>
      <c r="D34" s="20">
        <f>[1]Расшир!E361</f>
        <v>21217270.518720001</v>
      </c>
      <c r="E34" s="22">
        <f t="shared" si="0"/>
        <v>0.76720689159893019</v>
      </c>
      <c r="F34" s="38"/>
      <c r="G34" s="38"/>
      <c r="H34" s="39"/>
      <c r="I34" s="39"/>
      <c r="J34" s="39"/>
      <c r="K34" s="39"/>
      <c r="L34" s="39"/>
      <c r="M34" s="39"/>
      <c r="N34" s="39"/>
      <c r="O34" s="39"/>
    </row>
    <row r="35" spans="1:15" ht="15.75" hidden="1" x14ac:dyDescent="0.25">
      <c r="A35" s="10"/>
      <c r="B35" s="23"/>
      <c r="C35" s="41"/>
      <c r="D35" s="41"/>
      <c r="E35" s="79" t="e">
        <f t="shared" si="0"/>
        <v>#DIV/0!</v>
      </c>
      <c r="F35" s="19"/>
      <c r="G35" s="19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10"/>
      <c r="C36" s="42"/>
      <c r="D36" s="42"/>
      <c r="E36" s="80"/>
    </row>
    <row r="37" spans="1:15" ht="15.75" x14ac:dyDescent="0.25">
      <c r="A37" s="10"/>
      <c r="B37" s="15" t="s">
        <v>36</v>
      </c>
      <c r="C37" s="41"/>
      <c r="D37" s="41"/>
      <c r="E37" s="79"/>
      <c r="F37" s="19"/>
      <c r="G37" s="19"/>
      <c r="H37" s="6"/>
      <c r="I37" s="6"/>
      <c r="J37" s="6"/>
      <c r="K37" s="6"/>
      <c r="L37" s="6"/>
      <c r="M37" s="6"/>
      <c r="N37" s="6"/>
      <c r="O37" s="6"/>
    </row>
    <row r="38" spans="1:15" ht="15.75" x14ac:dyDescent="0.25">
      <c r="A38" s="43"/>
      <c r="B38" s="44"/>
      <c r="C38" s="45"/>
      <c r="D38" s="45"/>
      <c r="E38" s="81"/>
      <c r="F38" s="19"/>
      <c r="G38" s="19"/>
      <c r="H38" s="6"/>
      <c r="I38" s="6"/>
      <c r="J38" s="6"/>
      <c r="K38" s="6"/>
      <c r="L38" s="6"/>
      <c r="M38" s="6"/>
      <c r="N38" s="6"/>
      <c r="O38" s="6"/>
    </row>
    <row r="39" spans="1:15" ht="15.75" x14ac:dyDescent="0.25">
      <c r="A39" s="46" t="s">
        <v>37</v>
      </c>
      <c r="B39" s="47" t="s">
        <v>38</v>
      </c>
      <c r="C39" s="48">
        <f>[1]Расшир!D364</f>
        <v>2361453.15283</v>
      </c>
      <c r="D39" s="48">
        <f>[1]Расшир!E364</f>
        <v>1674131.7523299998</v>
      </c>
      <c r="E39" s="82">
        <f t="shared" si="0"/>
        <v>0.70894133568717876</v>
      </c>
      <c r="F39" s="19"/>
      <c r="G39" s="19"/>
      <c r="H39" s="6"/>
      <c r="I39" s="6"/>
      <c r="J39" s="6"/>
      <c r="K39" s="6"/>
      <c r="L39" s="6"/>
      <c r="M39" s="6"/>
      <c r="N39" s="6"/>
      <c r="O39" s="6"/>
    </row>
    <row r="40" spans="1:15" ht="31.5" x14ac:dyDescent="0.25">
      <c r="A40" s="49" t="s">
        <v>39</v>
      </c>
      <c r="B40" s="50" t="s">
        <v>40</v>
      </c>
      <c r="C40" s="24">
        <f>[1]Расшир!D388</f>
        <v>2566.14</v>
      </c>
      <c r="D40" s="24">
        <f>[1]Расшир!E388</f>
        <v>2202.82285</v>
      </c>
      <c r="E40" s="26">
        <f t="shared" si="0"/>
        <v>0.85841881191205471</v>
      </c>
      <c r="F40" s="19"/>
      <c r="G40" s="19"/>
      <c r="H40" s="6"/>
      <c r="I40" s="6"/>
      <c r="J40" s="6"/>
      <c r="K40" s="6"/>
      <c r="L40" s="6"/>
      <c r="M40" s="6"/>
      <c r="N40" s="6"/>
      <c r="O40" s="6"/>
    </row>
    <row r="41" spans="1:15" ht="51" customHeight="1" x14ac:dyDescent="0.25">
      <c r="A41" s="49" t="s">
        <v>41</v>
      </c>
      <c r="B41" s="50" t="s">
        <v>42</v>
      </c>
      <c r="C41" s="24">
        <f>[1]Расшир!D406</f>
        <v>60284.348389999999</v>
      </c>
      <c r="D41" s="24">
        <f>[1]Расшир!E406</f>
        <v>47590.376459999992</v>
      </c>
      <c r="E41" s="26">
        <f t="shared" si="0"/>
        <v>0.78943171371981369</v>
      </c>
      <c r="F41" s="19"/>
      <c r="G41" s="19"/>
      <c r="H41" s="6"/>
      <c r="I41" s="6"/>
      <c r="J41" s="6"/>
      <c r="K41" s="6"/>
      <c r="L41" s="6"/>
      <c r="M41" s="6"/>
      <c r="N41" s="6"/>
      <c r="O41" s="6"/>
    </row>
    <row r="42" spans="1:15" ht="47.25" x14ac:dyDescent="0.25">
      <c r="A42" s="49" t="s">
        <v>43</v>
      </c>
      <c r="B42" s="50" t="s">
        <v>44</v>
      </c>
      <c r="C42" s="24">
        <f>[1]Расшир!D421</f>
        <v>896507.92478999984</v>
      </c>
      <c r="D42" s="24">
        <f>[1]Расшир!E421</f>
        <v>699592.26381999999</v>
      </c>
      <c r="E42" s="26">
        <f t="shared" si="0"/>
        <v>0.7803525707638046</v>
      </c>
      <c r="F42" s="19"/>
      <c r="G42" s="19"/>
      <c r="H42" s="6"/>
      <c r="I42" s="6"/>
      <c r="J42" s="6"/>
      <c r="K42" s="6"/>
      <c r="L42" s="6"/>
      <c r="M42" s="6"/>
      <c r="N42" s="6"/>
      <c r="O42" s="6"/>
    </row>
    <row r="43" spans="1:15" ht="15.75" x14ac:dyDescent="0.25">
      <c r="A43" s="49" t="s">
        <v>45</v>
      </c>
      <c r="B43" s="50" t="s">
        <v>46</v>
      </c>
      <c r="C43" s="24">
        <f>[1]Расшир!D441</f>
        <v>1260.6779999999999</v>
      </c>
      <c r="D43" s="24">
        <f>[1]Расшир!E441</f>
        <v>491.95150000000001</v>
      </c>
      <c r="E43" s="26">
        <v>0.39</v>
      </c>
      <c r="F43" s="19"/>
      <c r="G43" s="19"/>
      <c r="H43" s="6"/>
      <c r="I43" s="6"/>
      <c r="J43" s="6"/>
      <c r="K43" s="6"/>
      <c r="L43" s="6"/>
      <c r="M43" s="6"/>
      <c r="N43" s="6"/>
      <c r="O43" s="6"/>
    </row>
    <row r="44" spans="1:15" ht="47.25" x14ac:dyDescent="0.25">
      <c r="A44" s="49" t="s">
        <v>47</v>
      </c>
      <c r="B44" s="50" t="s">
        <v>48</v>
      </c>
      <c r="C44" s="24">
        <f>[1]Расшир!D447</f>
        <v>182518.31764000002</v>
      </c>
      <c r="D44" s="24">
        <f>[1]Расшир!E447</f>
        <v>135650.52025</v>
      </c>
      <c r="E44" s="26">
        <f t="shared" si="0"/>
        <v>0.74321592486710142</v>
      </c>
      <c r="F44" s="19"/>
      <c r="G44" s="19"/>
      <c r="H44" s="6"/>
      <c r="I44" s="6"/>
      <c r="J44" s="6"/>
      <c r="K44" s="6"/>
      <c r="L44" s="6"/>
      <c r="M44" s="6"/>
      <c r="N44" s="6"/>
      <c r="O44" s="6"/>
    </row>
    <row r="45" spans="1:15" ht="15.75" x14ac:dyDescent="0.25">
      <c r="A45" s="49" t="s">
        <v>49</v>
      </c>
      <c r="B45" s="50" t="s">
        <v>50</v>
      </c>
      <c r="C45" s="24">
        <f>[1]Расшир!D462</f>
        <v>7288.0589299999992</v>
      </c>
      <c r="D45" s="24">
        <f>[1]Расшир!E462</f>
        <v>6329.3001800000011</v>
      </c>
      <c r="E45" s="26">
        <f t="shared" si="0"/>
        <v>0.86844799703067188</v>
      </c>
      <c r="F45" s="19"/>
      <c r="G45" s="19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49" t="s">
        <v>51</v>
      </c>
      <c r="B46" s="50" t="s">
        <v>52</v>
      </c>
      <c r="C46" s="24">
        <f>[1]Расшир!D476-0.01</f>
        <v>49447.686000000002</v>
      </c>
      <c r="D46" s="24">
        <f>[1]Расшир!E476</f>
        <v>0</v>
      </c>
      <c r="E46" s="26" t="s">
        <v>20</v>
      </c>
      <c r="F46" s="19"/>
      <c r="G46" s="19"/>
      <c r="H46" s="6"/>
      <c r="I46" s="6"/>
      <c r="J46" s="6"/>
      <c r="K46" s="6"/>
      <c r="L46" s="6"/>
      <c r="M46" s="6"/>
      <c r="N46" s="6"/>
      <c r="O46" s="6"/>
    </row>
    <row r="47" spans="1:15" ht="15.75" x14ac:dyDescent="0.25">
      <c r="A47" s="49" t="s">
        <v>53</v>
      </c>
      <c r="B47" s="50" t="s">
        <v>54</v>
      </c>
      <c r="C47" s="24">
        <f>[1]Расшир!D478</f>
        <v>1161579.9890800002</v>
      </c>
      <c r="D47" s="24">
        <f>[1]Расшир!E478</f>
        <v>782274.51726999995</v>
      </c>
      <c r="E47" s="26">
        <f t="shared" si="0"/>
        <v>0.67345729491223461</v>
      </c>
      <c r="F47" s="19"/>
      <c r="G47" s="19"/>
      <c r="H47" s="6"/>
      <c r="I47" s="6"/>
      <c r="J47" s="6"/>
      <c r="K47" s="6"/>
      <c r="L47" s="6"/>
      <c r="M47" s="6"/>
      <c r="N47" s="6"/>
      <c r="O47" s="6"/>
    </row>
    <row r="48" spans="1:15" ht="35.25" customHeight="1" x14ac:dyDescent="0.25">
      <c r="A48" s="46" t="s">
        <v>55</v>
      </c>
      <c r="B48" s="51" t="s">
        <v>56</v>
      </c>
      <c r="C48" s="48">
        <f>[1]Расшир!D501</f>
        <v>70447.203590000005</v>
      </c>
      <c r="D48" s="48">
        <f>[1]Расшир!E501</f>
        <v>60330.956700000002</v>
      </c>
      <c r="E48" s="82">
        <f t="shared" si="0"/>
        <v>0.85639959608792748</v>
      </c>
      <c r="F48" s="19"/>
      <c r="G48" s="19"/>
      <c r="H48" s="6"/>
      <c r="I48" s="6"/>
      <c r="J48" s="6"/>
      <c r="K48" s="6"/>
      <c r="L48" s="6"/>
      <c r="M48" s="6"/>
      <c r="N48" s="6"/>
      <c r="O48" s="6"/>
    </row>
    <row r="49" spans="1:15" ht="52.5" customHeight="1" x14ac:dyDescent="0.25">
      <c r="A49" s="52" t="s">
        <v>57</v>
      </c>
      <c r="B49" s="53" t="s">
        <v>58</v>
      </c>
      <c r="C49" s="24">
        <f>[1]Расшир!D540</f>
        <v>70447.203590000005</v>
      </c>
      <c r="D49" s="24">
        <f>[1]Расшир!E540</f>
        <v>60330.956700000002</v>
      </c>
      <c r="E49" s="26">
        <f>D49/C49</f>
        <v>0.85639959608792748</v>
      </c>
      <c r="F49" s="19"/>
      <c r="G49" s="19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46" t="s">
        <v>59</v>
      </c>
      <c r="B50" s="47" t="s">
        <v>60</v>
      </c>
      <c r="C50" s="48">
        <f>[1]Расшир!D565</f>
        <v>3988090.6426799996</v>
      </c>
      <c r="D50" s="48">
        <f>[1]Расшир!E565</f>
        <v>2669910.3089899998</v>
      </c>
      <c r="E50" s="82">
        <f t="shared" si="0"/>
        <v>0.66947081904733696</v>
      </c>
      <c r="F50" s="19"/>
      <c r="G50" s="19"/>
      <c r="H50" s="6"/>
      <c r="I50" s="6"/>
      <c r="J50" s="6"/>
      <c r="K50" s="6"/>
      <c r="L50" s="6"/>
      <c r="M50" s="6"/>
      <c r="N50" s="6"/>
      <c r="O50" s="6"/>
    </row>
    <row r="51" spans="1:15" ht="15.75" x14ac:dyDescent="0.25">
      <c r="A51" s="49" t="s">
        <v>61</v>
      </c>
      <c r="B51" s="50" t="s">
        <v>62</v>
      </c>
      <c r="C51" s="24">
        <f>[1]Расшир!D607-0.01</f>
        <v>587896.26528000005</v>
      </c>
      <c r="D51" s="24">
        <f>[1]Расшир!E607</f>
        <v>506644.97857000004</v>
      </c>
      <c r="E51" s="26">
        <f t="shared" si="0"/>
        <v>0.86179315721405014</v>
      </c>
      <c r="F51" s="19"/>
      <c r="G51" s="19"/>
      <c r="H51" s="6"/>
      <c r="I51" s="6"/>
      <c r="J51" s="6"/>
      <c r="K51" s="6"/>
      <c r="L51" s="6"/>
      <c r="M51" s="6"/>
      <c r="N51" s="6"/>
      <c r="O51" s="6"/>
    </row>
    <row r="52" spans="1:15" ht="15.75" x14ac:dyDescent="0.25">
      <c r="A52" s="49" t="s">
        <v>63</v>
      </c>
      <c r="B52" s="50" t="s">
        <v>64</v>
      </c>
      <c r="C52" s="24">
        <f>[1]Расшир!D626</f>
        <v>3266833.8902200004</v>
      </c>
      <c r="D52" s="24">
        <f>[1]Расшир!E626</f>
        <v>2048211.45795</v>
      </c>
      <c r="E52" s="26">
        <f t="shared" si="0"/>
        <v>0.6269714123150798</v>
      </c>
      <c r="F52" s="19"/>
      <c r="G52" s="19"/>
      <c r="H52" s="6"/>
      <c r="I52" s="6"/>
      <c r="J52" s="6"/>
      <c r="K52" s="6"/>
      <c r="L52" s="6"/>
      <c r="M52" s="6"/>
      <c r="N52" s="6"/>
      <c r="O52" s="6"/>
    </row>
    <row r="53" spans="1:15" ht="31.5" x14ac:dyDescent="0.25">
      <c r="A53" s="49" t="s">
        <v>65</v>
      </c>
      <c r="B53" s="50" t="s">
        <v>66</v>
      </c>
      <c r="C53" s="54">
        <f>[1]Расшир!D636</f>
        <v>133360.47717999999</v>
      </c>
      <c r="D53" s="24">
        <f>[1]Расшир!E636</f>
        <v>115053.87247000002</v>
      </c>
      <c r="E53" s="26">
        <f t="shared" si="0"/>
        <v>0.86272841026737568</v>
      </c>
      <c r="F53" s="19"/>
      <c r="G53" s="19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5" t="s">
        <v>67</v>
      </c>
      <c r="B54" s="47" t="s">
        <v>68</v>
      </c>
      <c r="C54" s="48">
        <f>[1]Расшир!D659</f>
        <v>4441683.3721099989</v>
      </c>
      <c r="D54" s="48">
        <f>[1]Расшир!E659</f>
        <v>3182713.23752</v>
      </c>
      <c r="E54" s="82">
        <f t="shared" si="0"/>
        <v>0.7165556323768455</v>
      </c>
      <c r="F54" s="19"/>
      <c r="G54" s="19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49" t="s">
        <v>69</v>
      </c>
      <c r="B55" s="50" t="s">
        <v>70</v>
      </c>
      <c r="C55" s="24">
        <f>[1]Расшир!D679</f>
        <v>1976459.72043</v>
      </c>
      <c r="D55" s="24">
        <f>[1]Расшир!E679</f>
        <v>1542150.9545400001</v>
      </c>
      <c r="E55" s="26">
        <f t="shared" si="0"/>
        <v>0.78025923756467375</v>
      </c>
      <c r="F55" s="19"/>
      <c r="G55" s="19"/>
      <c r="H55" s="6"/>
      <c r="I55" s="6"/>
      <c r="J55" s="6"/>
      <c r="K55" s="6"/>
      <c r="L55" s="6"/>
      <c r="M55" s="6"/>
      <c r="N55" s="6"/>
      <c r="O55" s="6"/>
    </row>
    <row r="56" spans="1:15" ht="15.75" x14ac:dyDescent="0.25">
      <c r="A56" s="49" t="s">
        <v>71</v>
      </c>
      <c r="B56" s="50" t="s">
        <v>72</v>
      </c>
      <c r="C56" s="24">
        <f>[1]Расшир!D689</f>
        <v>1020720.66804</v>
      </c>
      <c r="D56" s="24">
        <f>[1]Расшир!E689</f>
        <v>768304.67069000006</v>
      </c>
      <c r="E56" s="26">
        <f t="shared" si="0"/>
        <v>0.75270805691169929</v>
      </c>
      <c r="F56" s="19"/>
      <c r="G56" s="19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49" t="s">
        <v>73</v>
      </c>
      <c r="B57" s="50" t="s">
        <v>74</v>
      </c>
      <c r="C57" s="24">
        <f>[1]Расшир!D700</f>
        <v>662071.37993000005</v>
      </c>
      <c r="D57" s="24">
        <f>[1]Расшир!E700</f>
        <v>417938.92789999995</v>
      </c>
      <c r="E57" s="26">
        <f t="shared" si="0"/>
        <v>0.63125962029077298</v>
      </c>
      <c r="F57" s="19"/>
      <c r="G57" s="19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49" t="s">
        <v>75</v>
      </c>
      <c r="B58" s="50" t="s">
        <v>76</v>
      </c>
      <c r="C58" s="24">
        <f>[1]Расшир!D711</f>
        <v>163723</v>
      </c>
      <c r="D58" s="24">
        <f>[1]Расшир!E711</f>
        <v>146500</v>
      </c>
      <c r="E58" s="26">
        <f t="shared" si="0"/>
        <v>0.89480402875588649</v>
      </c>
      <c r="F58" s="19"/>
      <c r="G58" s="19"/>
      <c r="H58" s="6"/>
      <c r="I58" s="6"/>
      <c r="J58" s="6"/>
      <c r="K58" s="6"/>
      <c r="L58" s="6"/>
      <c r="M58" s="6"/>
      <c r="N58" s="6"/>
      <c r="O58" s="6"/>
    </row>
    <row r="59" spans="1:15" ht="31.5" x14ac:dyDescent="0.25">
      <c r="A59" s="49" t="s">
        <v>77</v>
      </c>
      <c r="B59" s="50" t="s">
        <v>78</v>
      </c>
      <c r="C59" s="24">
        <f>[1]Расшир!D714</f>
        <v>618708.60371000005</v>
      </c>
      <c r="D59" s="24">
        <f>[1]Расшир!E714</f>
        <v>307818.68439000001</v>
      </c>
      <c r="E59" s="26">
        <f t="shared" si="0"/>
        <v>0.49751802794434746</v>
      </c>
      <c r="F59" s="19"/>
      <c r="G59" s="19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6" t="s">
        <v>79</v>
      </c>
      <c r="B60" s="47" t="s">
        <v>80</v>
      </c>
      <c r="C60" s="48">
        <f>[1]Расшир!D735</f>
        <v>5293.2748000000001</v>
      </c>
      <c r="D60" s="48">
        <f>[1]Расшир!E735</f>
        <v>5041.8585000000003</v>
      </c>
      <c r="E60" s="57">
        <f>D60/C60</f>
        <v>0.95250269266201715</v>
      </c>
      <c r="F60" s="19"/>
      <c r="G60" s="19"/>
      <c r="H60" s="6"/>
      <c r="I60" s="6"/>
      <c r="J60" s="6"/>
      <c r="K60" s="6"/>
      <c r="L60" s="6"/>
      <c r="M60" s="6"/>
      <c r="N60" s="6"/>
      <c r="O60" s="6"/>
    </row>
    <row r="61" spans="1:15" ht="30" x14ac:dyDescent="0.25">
      <c r="A61" s="52" t="s">
        <v>81</v>
      </c>
      <c r="B61" s="53" t="s">
        <v>82</v>
      </c>
      <c r="C61" s="24">
        <f>[1]Расшир!D745</f>
        <v>5293.2748000000001</v>
      </c>
      <c r="D61" s="24">
        <f>[1]Расшир!E745</f>
        <v>5041.8585000000003</v>
      </c>
      <c r="E61" s="26">
        <f>D61/C61</f>
        <v>0.95250269266201715</v>
      </c>
      <c r="F61" s="19"/>
      <c r="G61" s="19"/>
      <c r="H61" s="6"/>
      <c r="I61" s="6"/>
      <c r="J61" s="6"/>
      <c r="K61" s="6"/>
      <c r="L61" s="6"/>
      <c r="M61" s="6"/>
      <c r="N61" s="6"/>
      <c r="O61" s="6"/>
    </row>
    <row r="62" spans="1:15" ht="15.75" x14ac:dyDescent="0.25">
      <c r="A62" s="56" t="s">
        <v>83</v>
      </c>
      <c r="B62" s="47" t="s">
        <v>84</v>
      </c>
      <c r="C62" s="48">
        <f>[1]Расшир!D755</f>
        <v>13812155.727019997</v>
      </c>
      <c r="D62" s="48">
        <f>[1]Расшир!E755</f>
        <v>11213313.443870001</v>
      </c>
      <c r="E62" s="82">
        <f t="shared" si="0"/>
        <v>0.81184383274321059</v>
      </c>
      <c r="F62" s="19"/>
      <c r="G62" s="19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49" t="s">
        <v>85</v>
      </c>
      <c r="B63" s="50" t="s">
        <v>86</v>
      </c>
      <c r="C63" s="24">
        <f>[1]Расшир!D780</f>
        <v>5387793.1477800002</v>
      </c>
      <c r="D63" s="24">
        <f>[1]Расшир!E780</f>
        <v>4317335.4205299998</v>
      </c>
      <c r="E63" s="26">
        <f t="shared" si="0"/>
        <v>0.80131796119695597</v>
      </c>
      <c r="F63" s="19"/>
      <c r="G63" s="19"/>
      <c r="H63" s="6"/>
      <c r="I63" s="6"/>
      <c r="J63" s="6"/>
      <c r="K63" s="6"/>
      <c r="L63" s="6"/>
      <c r="M63" s="6"/>
      <c r="N63" s="6"/>
      <c r="O63" s="6"/>
    </row>
    <row r="64" spans="1:15" ht="15.75" x14ac:dyDescent="0.25">
      <c r="A64" s="49" t="s">
        <v>87</v>
      </c>
      <c r="B64" s="50" t="s">
        <v>88</v>
      </c>
      <c r="C64" s="24">
        <f>[1]Расшир!D801</f>
        <v>7355957.7859100001</v>
      </c>
      <c r="D64" s="24">
        <f>[1]Расшир!E801</f>
        <v>5973738.3821300007</v>
      </c>
      <c r="E64" s="26">
        <f t="shared" si="0"/>
        <v>0.81209525067862987</v>
      </c>
      <c r="F64" s="19"/>
      <c r="G64" s="19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49" t="s">
        <v>89</v>
      </c>
      <c r="B65" s="50" t="s">
        <v>90</v>
      </c>
      <c r="C65" s="24">
        <f>[1]Расшир!D825</f>
        <v>497263.51957999996</v>
      </c>
      <c r="D65" s="24">
        <f>[1]Расшир!E825</f>
        <v>454743.33944000001</v>
      </c>
      <c r="E65" s="26">
        <f t="shared" si="0"/>
        <v>0.91449165590125436</v>
      </c>
      <c r="F65" s="19"/>
      <c r="G65" s="19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49" t="s">
        <v>91</v>
      </c>
      <c r="B66" s="50" t="s">
        <v>92</v>
      </c>
      <c r="C66" s="24">
        <f>[1]Расшир!D844</f>
        <v>571141.27374999993</v>
      </c>
      <c r="D66" s="24">
        <f>[1]Расшир!E844</f>
        <v>467496.30176999996</v>
      </c>
      <c r="E66" s="26">
        <f t="shared" si="0"/>
        <v>0.81853006122375338</v>
      </c>
      <c r="F66" s="19"/>
      <c r="G66" s="19"/>
      <c r="H66" s="6"/>
      <c r="I66" s="6"/>
      <c r="J66" s="6"/>
      <c r="K66" s="6"/>
      <c r="L66" s="6"/>
      <c r="M66" s="6"/>
      <c r="N66" s="6"/>
      <c r="O66" s="6"/>
    </row>
    <row r="67" spans="1:15" ht="33.75" customHeight="1" x14ac:dyDescent="0.25">
      <c r="A67" s="56" t="s">
        <v>93</v>
      </c>
      <c r="B67" s="51" t="s">
        <v>94</v>
      </c>
      <c r="C67" s="48">
        <f>[1]Расшир!D865</f>
        <v>751145.7496000001</v>
      </c>
      <c r="D67" s="48">
        <f>[1]Расшир!E865</f>
        <v>617257.59513000003</v>
      </c>
      <c r="E67" s="82">
        <f t="shared" si="0"/>
        <v>0.82175475992335956</v>
      </c>
      <c r="F67" s="19"/>
      <c r="G67" s="19"/>
      <c r="H67" s="6"/>
      <c r="I67" s="6"/>
      <c r="J67" s="6"/>
      <c r="K67" s="6"/>
      <c r="L67" s="6"/>
      <c r="M67" s="6"/>
      <c r="N67" s="6"/>
      <c r="O67" s="6"/>
    </row>
    <row r="68" spans="1:15" ht="18.75" customHeight="1" x14ac:dyDescent="0.25">
      <c r="A68" s="49" t="s">
        <v>95</v>
      </c>
      <c r="B68" s="50" t="s">
        <v>96</v>
      </c>
      <c r="C68" s="24">
        <f>[1]Расшир!D887</f>
        <v>679627.88128000009</v>
      </c>
      <c r="D68" s="24">
        <f>[1]Расшир!E887</f>
        <v>560945.90101000003</v>
      </c>
      <c r="E68" s="26">
        <f t="shared" si="0"/>
        <v>0.82537211385960751</v>
      </c>
      <c r="F68" s="19"/>
      <c r="G68" s="19"/>
      <c r="H68" s="6"/>
      <c r="I68" s="6"/>
      <c r="J68" s="6"/>
      <c r="K68" s="6"/>
      <c r="L68" s="6"/>
      <c r="M68" s="6"/>
      <c r="N68" s="6"/>
      <c r="O68" s="6"/>
    </row>
    <row r="69" spans="1:15" ht="22.5" customHeight="1" x14ac:dyDescent="0.25">
      <c r="A69" s="49" t="s">
        <v>97</v>
      </c>
      <c r="B69" s="50" t="s">
        <v>98</v>
      </c>
      <c r="C69" s="24">
        <f>[1]Расшир!D908</f>
        <v>22800.004000000001</v>
      </c>
      <c r="D69" s="24">
        <f>[1]Расшир!E908</f>
        <v>17616.891049999998</v>
      </c>
      <c r="E69" s="26">
        <f t="shared" si="0"/>
        <v>0.77267052453148688</v>
      </c>
      <c r="F69" s="19"/>
      <c r="G69" s="19"/>
      <c r="H69" s="6"/>
      <c r="I69" s="6"/>
      <c r="J69" s="6"/>
      <c r="K69" s="6"/>
      <c r="L69" s="6"/>
      <c r="M69" s="6"/>
      <c r="N69" s="6"/>
      <c r="O69" s="6"/>
    </row>
    <row r="70" spans="1:15" ht="32.25" customHeight="1" x14ac:dyDescent="0.25">
      <c r="A70" s="49" t="s">
        <v>99</v>
      </c>
      <c r="B70" s="50" t="s">
        <v>100</v>
      </c>
      <c r="C70" s="24">
        <f>[1]Расшир!D928</f>
        <v>48717.864320000008</v>
      </c>
      <c r="D70" s="24">
        <f>[1]Расшир!E928</f>
        <v>38694.803070000002</v>
      </c>
      <c r="E70" s="26">
        <f t="shared" si="0"/>
        <v>0.79426312319102899</v>
      </c>
      <c r="F70" s="19"/>
      <c r="G70" s="19"/>
      <c r="H70" s="6"/>
      <c r="I70" s="6"/>
      <c r="J70" s="6"/>
      <c r="K70" s="6"/>
      <c r="L70" s="6"/>
      <c r="M70" s="6"/>
      <c r="N70" s="6"/>
      <c r="O70" s="6"/>
    </row>
    <row r="71" spans="1:15" ht="26.25" customHeight="1" x14ac:dyDescent="0.25">
      <c r="A71" s="56" t="s">
        <v>101</v>
      </c>
      <c r="B71" s="58" t="s">
        <v>102</v>
      </c>
      <c r="C71" s="48">
        <f>[1]Расшир!D947</f>
        <v>81402.786189999999</v>
      </c>
      <c r="D71" s="48">
        <f>[1]Расшир!E947</f>
        <v>80513.352740000002</v>
      </c>
      <c r="E71" s="57">
        <f t="shared" si="0"/>
        <v>0.98907367313049954</v>
      </c>
      <c r="F71" s="19"/>
      <c r="G71" s="19"/>
      <c r="H71" s="6"/>
      <c r="I71" s="6"/>
      <c r="J71" s="6"/>
      <c r="K71" s="6"/>
      <c r="L71" s="6"/>
      <c r="M71" s="6"/>
      <c r="N71" s="6"/>
      <c r="O71" s="6"/>
    </row>
    <row r="72" spans="1:15" ht="18" customHeight="1" x14ac:dyDescent="0.25">
      <c r="A72" s="52" t="s">
        <v>103</v>
      </c>
      <c r="B72" s="53" t="s">
        <v>104</v>
      </c>
      <c r="C72" s="24">
        <f>[1]Расшир!D968</f>
        <v>81402.786189999999</v>
      </c>
      <c r="D72" s="24">
        <f>[1]Расшир!E968</f>
        <v>80513.352740000002</v>
      </c>
      <c r="E72" s="26">
        <f t="shared" si="0"/>
        <v>0.98907367313049954</v>
      </c>
      <c r="F72" s="19"/>
      <c r="G72" s="19"/>
      <c r="H72" s="6"/>
      <c r="I72" s="6"/>
      <c r="J72" s="6"/>
      <c r="K72" s="6"/>
      <c r="L72" s="6"/>
      <c r="M72" s="6"/>
      <c r="N72" s="6"/>
      <c r="O72" s="6"/>
    </row>
    <row r="73" spans="1:15" ht="15.75" x14ac:dyDescent="0.25">
      <c r="A73" s="56" t="s">
        <v>105</v>
      </c>
      <c r="B73" s="47" t="s">
        <v>106</v>
      </c>
      <c r="C73" s="48">
        <f>[1]Расшир!D1067</f>
        <v>1741270.2279999997</v>
      </c>
      <c r="D73" s="48">
        <f>[1]Расшир!E1067</f>
        <v>1379093.2001999998</v>
      </c>
      <c r="E73" s="82">
        <f t="shared" si="0"/>
        <v>0.79200412321067959</v>
      </c>
      <c r="F73" s="19"/>
      <c r="G73" s="19"/>
      <c r="H73" s="6"/>
      <c r="I73" s="6"/>
      <c r="J73" s="6"/>
      <c r="K73" s="6"/>
      <c r="L73" s="6"/>
      <c r="M73" s="6"/>
      <c r="N73" s="6"/>
      <c r="O73" s="6"/>
    </row>
    <row r="74" spans="1:15" ht="15.75" x14ac:dyDescent="0.25">
      <c r="A74" s="49" t="s">
        <v>107</v>
      </c>
      <c r="B74" s="50" t="s">
        <v>108</v>
      </c>
      <c r="C74" s="24">
        <f>[1]Расшир!D1090</f>
        <v>28477.02</v>
      </c>
      <c r="D74" s="24">
        <f>[1]Расшир!E1090</f>
        <v>23808.186890000001</v>
      </c>
      <c r="E74" s="26">
        <f t="shared" si="0"/>
        <v>0.83604909818513318</v>
      </c>
      <c r="F74" s="19"/>
      <c r="G74" s="19"/>
      <c r="H74" s="6"/>
      <c r="I74" s="6"/>
      <c r="J74" s="6"/>
      <c r="K74" s="6"/>
      <c r="L74" s="6"/>
      <c r="M74" s="6"/>
      <c r="N74" s="6"/>
      <c r="O74" s="6"/>
    </row>
    <row r="75" spans="1:15" ht="15.75" x14ac:dyDescent="0.25">
      <c r="A75" s="49" t="s">
        <v>109</v>
      </c>
      <c r="B75" s="50" t="s">
        <v>110</v>
      </c>
      <c r="C75" s="24">
        <f>[1]Расшир!D1093</f>
        <v>635743.47461999999</v>
      </c>
      <c r="D75" s="24">
        <f>[1]Расшир!E1093</f>
        <v>585214.35041999992</v>
      </c>
      <c r="E75" s="26">
        <f t="shared" si="0"/>
        <v>0.92051963375604817</v>
      </c>
      <c r="F75" s="19"/>
      <c r="G75" s="19"/>
      <c r="H75" s="6"/>
      <c r="I75" s="6"/>
      <c r="J75" s="6"/>
      <c r="K75" s="6"/>
      <c r="L75" s="6"/>
      <c r="M75" s="6"/>
      <c r="N75" s="6"/>
      <c r="O75" s="6"/>
    </row>
    <row r="76" spans="1:15" ht="15.75" x14ac:dyDescent="0.25">
      <c r="A76" s="49" t="s">
        <v>111</v>
      </c>
      <c r="B76" s="50" t="s">
        <v>112</v>
      </c>
      <c r="C76" s="24">
        <f>[1]Расшир!D1113</f>
        <v>556803.17356000002</v>
      </c>
      <c r="D76" s="24">
        <f>[1]Расшир!E1113</f>
        <v>345875.76990000001</v>
      </c>
      <c r="E76" s="26">
        <f t="shared" si="0"/>
        <v>0.62118139106247228</v>
      </c>
      <c r="F76" s="19"/>
      <c r="G76" s="19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49" t="s">
        <v>113</v>
      </c>
      <c r="B77" s="50" t="s">
        <v>114</v>
      </c>
      <c r="C77" s="24">
        <f>[1]Расшир!D1132</f>
        <v>79947.400000000009</v>
      </c>
      <c r="D77" s="24">
        <f>[1]Расшир!E1132</f>
        <v>67434.868240000011</v>
      </c>
      <c r="E77" s="26">
        <f t="shared" si="0"/>
        <v>0.84349044796953998</v>
      </c>
      <c r="F77" s="19"/>
      <c r="G77" s="19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49" t="s">
        <v>115</v>
      </c>
      <c r="B78" s="50" t="s">
        <v>116</v>
      </c>
      <c r="C78" s="24">
        <f>[1]Расшир!D1138</f>
        <v>440299.15982000006</v>
      </c>
      <c r="D78" s="24">
        <f>[1]Расшир!E1138</f>
        <v>356760.02474999992</v>
      </c>
      <c r="E78" s="26">
        <f t="shared" si="0"/>
        <v>0.81026733027573339</v>
      </c>
      <c r="F78" s="19"/>
      <c r="G78" s="19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56" t="s">
        <v>117</v>
      </c>
      <c r="B79" s="47" t="s">
        <v>118</v>
      </c>
      <c r="C79" s="48">
        <f>[1]Расшир!D1160</f>
        <v>474162.47548000002</v>
      </c>
      <c r="D79" s="48">
        <f>[1]Расшир!E1160</f>
        <v>376659.13306999992</v>
      </c>
      <c r="E79" s="82">
        <f t="shared" si="0"/>
        <v>0.79436723179898117</v>
      </c>
      <c r="F79" s="19"/>
      <c r="G79" s="19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49" t="s">
        <v>119</v>
      </c>
      <c r="B80" s="50" t="s">
        <v>120</v>
      </c>
      <c r="C80" s="24">
        <f>[1]Расшир!D1185</f>
        <v>15807.46</v>
      </c>
      <c r="D80" s="24">
        <f>[1]Расшир!E1185</f>
        <v>12680.69382</v>
      </c>
      <c r="E80" s="26">
        <f t="shared" si="0"/>
        <v>0.80219679948581246</v>
      </c>
      <c r="F80" s="19"/>
      <c r="G80" s="19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49" t="s">
        <v>121</v>
      </c>
      <c r="B81" s="50" t="s">
        <v>122</v>
      </c>
      <c r="C81" s="24">
        <f>[1]Расшир!D1192</f>
        <v>423508.99684000004</v>
      </c>
      <c r="D81" s="24">
        <f>[1]Расшир!E1192</f>
        <v>335168.46509000001</v>
      </c>
      <c r="E81" s="26">
        <f t="shared" si="0"/>
        <v>0.79140813439820568</v>
      </c>
      <c r="F81" s="19"/>
      <c r="G81" s="19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49" t="s">
        <v>123</v>
      </c>
      <c r="B82" s="50" t="s">
        <v>124</v>
      </c>
      <c r="C82" s="24">
        <f>[1]Расшир!D1209</f>
        <v>34846.018640000002</v>
      </c>
      <c r="D82" s="24">
        <f>[1]Расшир!E1209</f>
        <v>28809.974159999998</v>
      </c>
      <c r="E82" s="26">
        <f t="shared" si="0"/>
        <v>0.82677950837484815</v>
      </c>
      <c r="F82" s="19"/>
      <c r="G82" s="19"/>
      <c r="H82" s="6"/>
      <c r="I82" s="6"/>
      <c r="J82" s="6"/>
      <c r="K82" s="6"/>
      <c r="L82" s="6"/>
      <c r="M82" s="6"/>
      <c r="N82" s="6"/>
      <c r="O82" s="6"/>
    </row>
    <row r="83" spans="1:15" ht="38.25" customHeight="1" x14ac:dyDescent="0.25">
      <c r="A83" s="56" t="s">
        <v>125</v>
      </c>
      <c r="B83" s="51" t="s">
        <v>126</v>
      </c>
      <c r="C83" s="48">
        <f>[1]Расшир!D1230</f>
        <v>1233229.45</v>
      </c>
      <c r="D83" s="48">
        <f>[1]Расшир!E1230</f>
        <v>797899.88719000004</v>
      </c>
      <c r="E83" s="82">
        <f t="shared" si="0"/>
        <v>0.64700035114309029</v>
      </c>
      <c r="F83" s="19"/>
      <c r="G83" s="19"/>
      <c r="H83" s="6"/>
      <c r="I83" s="6"/>
      <c r="J83" s="6"/>
      <c r="K83" s="6"/>
      <c r="L83" s="6"/>
      <c r="M83" s="6"/>
      <c r="N83" s="6"/>
      <c r="O83" s="6"/>
    </row>
    <row r="84" spans="1:15" ht="32.25" customHeight="1" x14ac:dyDescent="0.25">
      <c r="A84" s="49" t="s">
        <v>127</v>
      </c>
      <c r="B84" s="50" t="s">
        <v>128</v>
      </c>
      <c r="C84" s="24">
        <f>[1]Расшир!D1233</f>
        <v>1233229.45</v>
      </c>
      <c r="D84" s="24">
        <f>[1]Расшир!E1233</f>
        <v>797899.88719000004</v>
      </c>
      <c r="E84" s="26">
        <f t="shared" si="0"/>
        <v>0.64700035114309029</v>
      </c>
      <c r="F84" s="19"/>
      <c r="G84" s="19"/>
      <c r="H84" s="6"/>
      <c r="I84" s="6"/>
      <c r="J84" s="6"/>
      <c r="K84" s="6"/>
      <c r="L84" s="6"/>
      <c r="M84" s="6"/>
      <c r="N84" s="6"/>
      <c r="O84" s="6"/>
    </row>
    <row r="85" spans="1:15" s="40" customFormat="1" ht="18.75" customHeight="1" x14ac:dyDescent="0.3">
      <c r="A85" s="36"/>
      <c r="B85" s="59" t="s">
        <v>129</v>
      </c>
      <c r="C85" s="60">
        <f>[1]Расшир!D1237</f>
        <v>28960334.062299997</v>
      </c>
      <c r="D85" s="60">
        <f>[1]Расшир!E1237</f>
        <v>22056864.726239998</v>
      </c>
      <c r="E85" s="83">
        <f t="shared" si="0"/>
        <v>0.76162328372286281</v>
      </c>
      <c r="F85" s="38"/>
      <c r="G85" s="38"/>
      <c r="H85" s="39"/>
      <c r="I85" s="39"/>
      <c r="J85" s="39"/>
      <c r="K85" s="39"/>
      <c r="L85" s="39"/>
      <c r="M85" s="39"/>
      <c r="N85" s="39"/>
      <c r="O85" s="39"/>
    </row>
    <row r="86" spans="1:15" ht="15.75" x14ac:dyDescent="0.25">
      <c r="A86" s="10"/>
      <c r="B86" s="23"/>
      <c r="C86" s="61"/>
      <c r="D86" s="61"/>
      <c r="E86" s="18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31.5" x14ac:dyDescent="0.25">
      <c r="A87" s="10"/>
      <c r="B87" s="32" t="s">
        <v>130</v>
      </c>
      <c r="C87" s="16">
        <f>C34-C85</f>
        <v>-1305120.3891000003</v>
      </c>
      <c r="D87" s="16">
        <f>D34-D85</f>
        <v>-839594.20751999691</v>
      </c>
      <c r="E87" s="18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hidden="1" x14ac:dyDescent="0.25">
      <c r="A88" s="10"/>
      <c r="B88" s="23"/>
      <c r="C88" s="61"/>
      <c r="D88" s="61"/>
      <c r="E88" s="18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hidden="1" x14ac:dyDescent="0.25">
      <c r="A89" s="10"/>
      <c r="B89" s="32" t="s">
        <v>131</v>
      </c>
      <c r="C89" s="16">
        <f>C90+C91</f>
        <v>0</v>
      </c>
      <c r="D89" s="16">
        <f>D90+D91</f>
        <v>0</v>
      </c>
      <c r="E89" s="18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hidden="1" x14ac:dyDescent="0.25">
      <c r="A90" s="10"/>
      <c r="B90" s="23" t="s">
        <v>132</v>
      </c>
      <c r="C90" s="61">
        <f>[1]Расшир!D1243</f>
        <v>0</v>
      </c>
      <c r="D90" s="61">
        <f>[1]Расшир!E1243</f>
        <v>0</v>
      </c>
      <c r="E90" s="18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hidden="1" x14ac:dyDescent="0.25">
      <c r="A91" s="10"/>
      <c r="B91" s="23" t="s">
        <v>133</v>
      </c>
      <c r="C91" s="61">
        <f>[1]Расшир!D1244</f>
        <v>0</v>
      </c>
      <c r="D91" s="61">
        <f>[1]Расшир!E1244</f>
        <v>0</v>
      </c>
      <c r="E91" s="18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x14ac:dyDescent="0.25">
      <c r="A92" s="10"/>
      <c r="B92" s="23"/>
      <c r="C92" s="61"/>
      <c r="D92" s="61"/>
      <c r="E92" s="18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47.25" x14ac:dyDescent="0.25">
      <c r="A93" s="10"/>
      <c r="B93" s="32" t="s">
        <v>134</v>
      </c>
      <c r="C93" s="16">
        <f>C94+C95</f>
        <v>-105002.89999999991</v>
      </c>
      <c r="D93" s="16">
        <f>D94+D95</f>
        <v>-105002.89763000002</v>
      </c>
      <c r="E93" s="18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31.5" x14ac:dyDescent="0.25">
      <c r="A94" s="10"/>
      <c r="B94" s="30" t="s">
        <v>135</v>
      </c>
      <c r="C94" s="61">
        <f>[1]Расшир!D1247</f>
        <v>2458600</v>
      </c>
      <c r="D94" s="61">
        <f>[1]Расшир!E1247</f>
        <v>2458600</v>
      </c>
      <c r="E94" s="18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31.5" x14ac:dyDescent="0.25">
      <c r="A95" s="10"/>
      <c r="B95" s="30" t="s">
        <v>136</v>
      </c>
      <c r="C95" s="61">
        <f>[1]Расшир!D1248</f>
        <v>-2563602.9</v>
      </c>
      <c r="D95" s="61">
        <f>[1]Расшир!E1248</f>
        <v>-2563602.89763</v>
      </c>
      <c r="E95" s="18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3"/>
      <c r="C96" s="61"/>
      <c r="D96" s="61"/>
      <c r="E96" s="18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x14ac:dyDescent="0.25">
      <c r="A97" s="10"/>
      <c r="B97" s="32" t="s">
        <v>137</v>
      </c>
      <c r="C97" s="16">
        <f>C98+C99</f>
        <v>1559267.5399999991</v>
      </c>
      <c r="D97" s="16">
        <f>[1]Расшир!E1250</f>
        <v>1497790.13</v>
      </c>
      <c r="E97" s="18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x14ac:dyDescent="0.25">
      <c r="A98" s="10"/>
      <c r="B98" s="23" t="s">
        <v>138</v>
      </c>
      <c r="C98" s="61">
        <f>[1]Расшир!D1251</f>
        <v>9072467.5399999991</v>
      </c>
      <c r="D98" s="61">
        <f>[1]Расшир!E1251</f>
        <v>5092990.13</v>
      </c>
      <c r="E98" s="18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30" t="s">
        <v>139</v>
      </c>
      <c r="C99" s="61">
        <f>[1]Расшир!D1252</f>
        <v>-7513200</v>
      </c>
      <c r="D99" s="61">
        <f>[1]Расшир!E1252</f>
        <v>-3595200</v>
      </c>
      <c r="E99" s="18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30"/>
      <c r="C100" s="61"/>
      <c r="D100" s="61"/>
      <c r="E100" s="18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31.5" x14ac:dyDescent="0.25">
      <c r="A101" s="10"/>
      <c r="B101" s="32" t="s">
        <v>140</v>
      </c>
      <c r="C101" s="16">
        <f>C102-C103</f>
        <v>-149275.92294000089</v>
      </c>
      <c r="D101" s="16">
        <f>D102-D103</f>
        <v>-553291.77888000011</v>
      </c>
      <c r="E101" s="18"/>
      <c r="F101" s="6"/>
      <c r="G101" s="62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3" t="s">
        <v>141</v>
      </c>
      <c r="C102" s="61">
        <f>[1]Расшир!D1262</f>
        <v>-39186412.885240003</v>
      </c>
      <c r="D102" s="61">
        <f>[1]Расшир!E1262</f>
        <v>-29023659.19289</v>
      </c>
      <c r="E102" s="18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.75" x14ac:dyDescent="0.25">
      <c r="A103" s="10"/>
      <c r="B103" s="23" t="s">
        <v>142</v>
      </c>
      <c r="C103" s="61">
        <f>[1]Расшир!D1263</f>
        <v>-39037136.962300003</v>
      </c>
      <c r="D103" s="61">
        <f>[1]Расшир!E1263</f>
        <v>-28470367.414009999</v>
      </c>
      <c r="E103" s="18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30"/>
      <c r="C104" s="61"/>
      <c r="D104" s="61"/>
      <c r="E104" s="18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32" t="s">
        <v>143</v>
      </c>
      <c r="C105" s="16">
        <f>[1]Расшир!D1253</f>
        <v>131.67204000000001</v>
      </c>
      <c r="D105" s="16">
        <f>D108+D110</f>
        <v>98.75403</v>
      </c>
      <c r="E105" s="18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57.75" hidden="1" x14ac:dyDescent="0.25">
      <c r="A106" s="10"/>
      <c r="B106" s="63" t="s">
        <v>144</v>
      </c>
      <c r="C106" s="64">
        <f>[1]Расшир!D1254</f>
        <v>0</v>
      </c>
      <c r="D106" s="70">
        <f>D107</f>
        <v>0</v>
      </c>
      <c r="E106" s="18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47.25" hidden="1" x14ac:dyDescent="0.25">
      <c r="A107" s="10"/>
      <c r="B107" s="65" t="s">
        <v>145</v>
      </c>
      <c r="C107" s="24">
        <f>[1]Расшир!D1255</f>
        <v>0</v>
      </c>
      <c r="D107" s="61">
        <f>[1]Расшир!E1255</f>
        <v>0</v>
      </c>
      <c r="E107" s="18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31.5" hidden="1" x14ac:dyDescent="0.25">
      <c r="A108" s="10"/>
      <c r="B108" s="66" t="s">
        <v>146</v>
      </c>
      <c r="C108" s="67">
        <f>[1]Расшир!D1258</f>
        <v>0</v>
      </c>
      <c r="D108" s="68">
        <f>[1]Расшир!E1258</f>
        <v>0</v>
      </c>
      <c r="E108" s="18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.75" x14ac:dyDescent="0.25">
      <c r="A109" s="10"/>
      <c r="B109" s="65"/>
      <c r="C109" s="61"/>
      <c r="D109" s="61"/>
      <c r="E109" s="18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29.25" x14ac:dyDescent="0.25">
      <c r="A110" s="10"/>
      <c r="B110" s="69" t="s">
        <v>147</v>
      </c>
      <c r="C110" s="70">
        <f>C111</f>
        <v>131.67204000000001</v>
      </c>
      <c r="D110" s="70">
        <f>D111</f>
        <v>98.75403</v>
      </c>
      <c r="E110" s="18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30" x14ac:dyDescent="0.25">
      <c r="A111" s="10"/>
      <c r="B111" s="71" t="s">
        <v>148</v>
      </c>
      <c r="C111" s="72">
        <f>[1]Расшир!D1257</f>
        <v>131.67204000000001</v>
      </c>
      <c r="D111" s="73">
        <f>[1]Расшир!E1257</f>
        <v>98.75403</v>
      </c>
      <c r="E111" s="18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.75" hidden="1" x14ac:dyDescent="0.25">
      <c r="A112" s="10"/>
      <c r="B112" s="23"/>
      <c r="C112" s="61"/>
      <c r="D112" s="61"/>
      <c r="E112" s="18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23"/>
      <c r="C113" s="61"/>
      <c r="D113" s="61"/>
      <c r="E113" s="18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47.25" x14ac:dyDescent="0.25">
      <c r="A114" s="10"/>
      <c r="B114" s="32" t="s">
        <v>149</v>
      </c>
      <c r="C114" s="16">
        <f>C89+C93+C97+C101+C105</f>
        <v>1305120.3890999984</v>
      </c>
      <c r="D114" s="16">
        <f>D89+D93+D97+D101+D105</f>
        <v>839594.20751999971</v>
      </c>
      <c r="E114" s="18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.75" x14ac:dyDescent="0.25">
      <c r="B115" s="74"/>
      <c r="C115" s="75"/>
      <c r="D115" s="75"/>
      <c r="E115" s="7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x14ac:dyDescent="0.25">
      <c r="B116" s="7"/>
      <c r="C116" s="8"/>
      <c r="D116" s="8"/>
      <c r="E116" s="9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B117" s="7"/>
      <c r="C117" s="6"/>
      <c r="D117" s="8"/>
      <c r="E117" s="9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.75" x14ac:dyDescent="0.25">
      <c r="B118" s="7"/>
      <c r="C118" s="6"/>
      <c r="D118" s="8"/>
      <c r="E118" s="9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.75" x14ac:dyDescent="0.25">
      <c r="B119" s="7"/>
      <c r="C119" s="6"/>
      <c r="D119" s="8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 x14ac:dyDescent="0.25">
      <c r="B120" s="7"/>
      <c r="C120" s="6"/>
      <c r="D120" s="8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 x14ac:dyDescent="0.25">
      <c r="B121" s="7"/>
      <c r="C121" s="6"/>
      <c r="D121" s="8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 x14ac:dyDescent="0.25">
      <c r="B122" s="7"/>
      <c r="C122" s="6"/>
      <c r="D122" s="8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 x14ac:dyDescent="0.25">
      <c r="B123" s="7"/>
      <c r="C123" s="6"/>
      <c r="D123" s="8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 x14ac:dyDescent="0.25">
      <c r="B124" s="7"/>
      <c r="C124" s="6"/>
      <c r="D124" s="8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400" spans="7:7" x14ac:dyDescent="0.2">
      <c r="G400" s="84"/>
    </row>
    <row r="485" spans="1:4" s="5" customFormat="1" ht="18.75" x14ac:dyDescent="0.3">
      <c r="A485" s="1"/>
      <c r="B485" s="2"/>
      <c r="C485" s="3"/>
      <c r="D485" s="77"/>
    </row>
    <row r="486" spans="1:4" s="5" customFormat="1" ht="18.75" x14ac:dyDescent="0.3">
      <c r="A486" s="1"/>
      <c r="B486" s="2"/>
      <c r="C486" s="3"/>
      <c r="D486" s="77"/>
    </row>
    <row r="489" spans="1:4" s="5" customFormat="1" x14ac:dyDescent="0.2">
      <c r="A489" s="1"/>
      <c r="B489" s="2"/>
      <c r="C489" s="3"/>
      <c r="D489" s="78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2015-11-30T16:00:00+00:00</date>
    <mode xmlns="2e57be2a-8b9e-4309-8c8e-fd8fbfe13bc4">месяц</mode>
    <page xmlns="2e57be2a-8b9e-4309-8c8e-fd8fbfe13bc4">Исполнение бюджета</p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ABC310-B282-4C1E-869E-74A43B014424}"/>
</file>

<file path=customXml/itemProps2.xml><?xml version="1.0" encoding="utf-8"?>
<ds:datastoreItem xmlns:ds="http://schemas.openxmlformats.org/officeDocument/2006/customXml" ds:itemID="{079DD8E0-B4B6-41FD-911F-F41F8034ADE3}"/>
</file>

<file path=customXml/itemProps3.xml><?xml version="1.0" encoding="utf-8"?>
<ds:datastoreItem xmlns:ds="http://schemas.openxmlformats.org/officeDocument/2006/customXml" ds:itemID="{A6CFB332-F3B3-4EED-97FE-7C6308176F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01.12.2015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petrovape</dc:creator>
  <cp:lastModifiedBy>Богданов Филипп Владимирович</cp:lastModifiedBy>
  <dcterms:created xsi:type="dcterms:W3CDTF">2015-12-16T04:38:48Z</dcterms:created>
  <dcterms:modified xsi:type="dcterms:W3CDTF">2015-12-18T04:53:40Z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