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00" yWindow="375" windowWidth="14100" windowHeight="11400" tabRatio="494"/>
  </bookViews>
  <sheets>
    <sheet name="17.10.2023" sheetId="1" r:id="rId1"/>
  </sheets>
  <definedNames>
    <definedName name="_GoBack" localSheetId="0">'17.10.2023'!#REF!</definedName>
    <definedName name="_xlnm._FilterDatabase" localSheetId="0" hidden="1">'17.10.2023'!$A$5:$C$64</definedName>
    <definedName name="Z_0F2E2395_2442_41CD_B073_D7B3BC747AA4_.wvu.FilterData" localSheetId="0" hidden="1">'17.10.2023'!$A$5:$C$64</definedName>
    <definedName name="Z_30F456E4_60FB_4106_9CDF_6F2A75636AD2_.wvu.FilterData" localSheetId="0" hidden="1">'17.10.2023'!$A$5:$C$64</definedName>
    <definedName name="Z_30F456E4_60FB_4106_9CDF_6F2A75636AD2_.wvu.PrintArea" localSheetId="0" hidden="1">'17.10.2023'!$A$1:$E$73</definedName>
    <definedName name="Z_30F456E4_60FB_4106_9CDF_6F2A75636AD2_.wvu.PrintTitles" localSheetId="0" hidden="1">'17.10.2023'!$3:$5</definedName>
    <definedName name="Z_475B2197_9740_4A6E_B53F_02D68B2A5AC4_.wvu.FilterData" localSheetId="0" hidden="1">'17.10.2023'!$A$5:$C$64</definedName>
    <definedName name="Z_633C2280_BF51_419B_A207_6CC30AF835ED_.wvu.FilterData" localSheetId="0" hidden="1">'17.10.2023'!$A$5:$C$64</definedName>
    <definedName name="Z_7EB69045_6ED1_4789_9D43_116DB410455D_.wvu.FilterData" localSheetId="0" hidden="1">'17.10.2023'!$A$5:$C$52</definedName>
    <definedName name="Z_8FC7744B_F268_4CD9_B0CF_BC85FFCA8847_.wvu.FilterData" localSheetId="0" hidden="1">'17.10.2023'!$A$5:$C$64</definedName>
    <definedName name="Z_8FC7744B_F268_4CD9_B0CF_BC85FFCA8847_.wvu.PrintArea" localSheetId="0" hidden="1">'17.10.2023'!$A$1:$E$65</definedName>
    <definedName name="Z_8FC7744B_F268_4CD9_B0CF_BC85FFCA8847_.wvu.PrintTitles" localSheetId="0" hidden="1">'17.10.2023'!$3:$5</definedName>
    <definedName name="Z_8FC7744B_F268_4CD9_B0CF_BC85FFCA8847_.wvu.Rows" localSheetId="0" hidden="1">'17.10.2023'!$65:$65</definedName>
    <definedName name="Z_940BD84E_9B6F_4A70_A2FA_75C8F10DEADC_.wvu.FilterData" localSheetId="0" hidden="1">'17.10.2023'!$A$5:$C$64</definedName>
    <definedName name="Z_940BD84E_9B6F_4A70_A2FA_75C8F10DEADC_.wvu.PrintArea" localSheetId="0" hidden="1">'17.10.2023'!$A$1:$E$73</definedName>
    <definedName name="Z_940BD84E_9B6F_4A70_A2FA_75C8F10DEADC_.wvu.PrintTitles" localSheetId="0" hidden="1">'17.10.2023'!$3:$5</definedName>
    <definedName name="Z_948A8137_38B0_410D_B6A5_215389254734_.wvu.FilterData" localSheetId="0" hidden="1">'17.10.2023'!$A$5:$C$64</definedName>
    <definedName name="Z_948A8137_38B0_410D_B6A5_215389254734_.wvu.PrintArea" localSheetId="0" hidden="1">'17.10.2023'!$A$1:$E$75</definedName>
    <definedName name="Z_948A8137_38B0_410D_B6A5_215389254734_.wvu.PrintTitles" localSheetId="0" hidden="1">'17.10.2023'!$3:$5</definedName>
    <definedName name="Z_DD96B39B_E42E_4CA0_80E9_F72C5F678BB4_.wvu.FilterData" localSheetId="0" hidden="1">'17.10.2023'!$A$5:$C$64</definedName>
    <definedName name="Z_DEA1A20C_427A_4EAB_BC0C_4154B53CE31D_.wvu.FilterData" localSheetId="0" hidden="1">'17.10.2023'!$A$5:$C$64</definedName>
    <definedName name="Z_DEA1A20C_427A_4EAB_BC0C_4154B53CE31D_.wvu.PrintArea" localSheetId="0" hidden="1">'17.10.2023'!$A$1:$E$73</definedName>
    <definedName name="Z_DEA1A20C_427A_4EAB_BC0C_4154B53CE31D_.wvu.PrintTitles" localSheetId="0" hidden="1">'17.10.2023'!$3:$5</definedName>
    <definedName name="Z_E647E091_80A4_4AF8_B73F_E0915F8CD4CB_.wvu.FilterData" localSheetId="0" hidden="1">'17.10.2023'!$A$5:$C$64</definedName>
    <definedName name="Z_F94434BB_932D_4DDA_83D4_9B0EDCF7CD46_.wvu.FilterData" localSheetId="0" hidden="1">'17.10.2023'!$A$5:$C$64</definedName>
    <definedName name="_xlnm.Print_Titles" localSheetId="0">'17.10.2023'!$3:$5</definedName>
    <definedName name="_xlnm.Print_Area" localSheetId="0">'17.10.2023'!$A$1:$E$65</definedName>
  </definedNames>
  <calcPr calcId="145621"/>
  <customWorkbookViews>
    <customWorkbookView name="Постникова Галина Петровна - Личное представление" guid="{DEA1A20C-427A-4EAB-BC0C-4154B53CE31D}" mergeInterval="0" personalView="1" maximized="1" windowWidth="1676" windowHeight="685" tabRatio="494" activeSheetId="1"/>
    <customWorkbookView name="Кириллов Леонтий Валерьевич - Личное представление" guid="{940BD84E-9B6F-4A70-A2FA-75C8F10DEADC}" mergeInterval="0" personalView="1" maximized="1" windowWidth="1916" windowHeight="815" tabRatio="494" activeSheetId="1"/>
    <customWorkbookView name="Щербакова Ольга Петровна - Личное представление" guid="{30F456E4-60FB-4106-9CDF-6F2A75636AD2}" mergeInterval="0" personalView="1" maximized="1" windowWidth="1302" windowHeight="770" tabRatio="494" activeSheetId="1"/>
    <customWorkbookView name="Мальцев Владимир Викторович - Личное представление" guid="{948A8137-38B0-410D-B6A5-215389254734}" mergeInterval="0" personalView="1" maximized="1" windowWidth="1916" windowHeight="814" tabRatio="494" activeSheetId="1"/>
    <customWorkbookView name="Пряжникова Анна Сергеевна - Личное представление" guid="{8FC7744B-F268-4CD9-B0CF-BC85FFCA8847}" mergeInterval="0" personalView="1" maximized="1" windowWidth="1916" windowHeight="654" tabRatio="494" activeSheetId="2"/>
  </customWorkbookViews>
</workbook>
</file>

<file path=xl/calcChain.xml><?xml version="1.0" encoding="utf-8"?>
<calcChain xmlns="http://schemas.openxmlformats.org/spreadsheetml/2006/main">
  <c r="C60" i="1" l="1"/>
  <c r="C56" i="1" l="1"/>
  <c r="C59" i="1" l="1"/>
  <c r="C49" i="1"/>
  <c r="C45" i="1"/>
  <c r="C44" i="1"/>
  <c r="C24" i="1"/>
  <c r="C22" i="1"/>
  <c r="C13" i="1"/>
  <c r="C6" i="1" l="1"/>
</calcChain>
</file>

<file path=xl/sharedStrings.xml><?xml version="1.0" encoding="utf-8"?>
<sst xmlns="http://schemas.openxmlformats.org/spreadsheetml/2006/main" count="211" uniqueCount="170">
  <si>
    <t>АДРЕСНАЯ ИНВЕСТИЦИОННАЯ ПРОГРАММА, ВСЕГО</t>
  </si>
  <si>
    <t>1</t>
  </si>
  <si>
    <t>Наименование</t>
  </si>
  <si>
    <t>№ 
п/п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</si>
  <si>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</si>
  <si>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</si>
  <si>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</si>
  <si>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</si>
  <si>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</si>
  <si>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</si>
  <si>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</si>
  <si>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</si>
  <si>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</si>
  <si>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</si>
  <si>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</si>
  <si>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</si>
  <si>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</si>
  <si>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</si>
  <si>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</si>
  <si>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</si>
  <si>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</si>
  <si>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</si>
  <si>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</si>
  <si>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</si>
  <si>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</si>
  <si>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</si>
  <si>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</si>
  <si>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</si>
  <si>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</si>
  <si>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</si>
  <si>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30</t>
  </si>
  <si>
    <t>31</t>
  </si>
  <si>
    <t>32</t>
  </si>
  <si>
    <t>33</t>
  </si>
  <si>
    <t>тыс. рублей</t>
  </si>
  <si>
    <t>300 мест</t>
  </si>
  <si>
    <t>34</t>
  </si>
  <si>
    <t>35</t>
  </si>
  <si>
    <t>36</t>
  </si>
  <si>
    <t>37</t>
  </si>
  <si>
    <t>х</t>
  </si>
  <si>
    <t>190 мест</t>
  </si>
  <si>
    <t>38</t>
  </si>
  <si>
    <t>39</t>
  </si>
  <si>
    <t>Планируемый год ввода объекта в эксплуатацию</t>
  </si>
  <si>
    <t>2023 год</t>
  </si>
  <si>
    <t>40</t>
  </si>
  <si>
    <t>41</t>
  </si>
  <si>
    <t>42</t>
  </si>
  <si>
    <t>43</t>
  </si>
  <si>
    <t>44</t>
  </si>
  <si>
    <t>45</t>
  </si>
  <si>
    <t>Мощность
(к-во мест, кв.м, км,
к-во единиц и т.д.)</t>
  </si>
  <si>
    <t>2024 год</t>
  </si>
  <si>
    <t>Детский сад в жилом районе "Медицинский городок" (строительство)</t>
  </si>
  <si>
    <t>24</t>
  </si>
  <si>
    <t>29</t>
  </si>
  <si>
    <t>46</t>
  </si>
  <si>
    <t>Детский сад по ул. Крайняя (строительство)</t>
  </si>
  <si>
    <t>Общеобразовательная школа в 3 микрорайоне жилого района "Солнечный" (строительство)</t>
  </si>
  <si>
    <t>Общеобразовательная школа в микрорайоне "Метростроитель" (проектирование, выполнение работ по строительству)</t>
  </si>
  <si>
    <t>Общеобразовательная школа в VII мкр. «Аэропорт» (строительство)</t>
  </si>
  <si>
    <t>Общеобразовательная школа в Железнодорожном районе по ул. Омская (строительство)</t>
  </si>
  <si>
    <t>Общеобразовательная школа №1 в мкрн "Тихие зори" (проектирование)</t>
  </si>
  <si>
    <t>Общеобразовательная школа в жилом районе "Мичуринский" (проектирование)</t>
  </si>
  <si>
    <t>Реконструкция средней общеобразовательной школы №47</t>
  </si>
  <si>
    <t>Устранение аварийной ситуации здания МБОУ СШ № 21, расположенного по адресу: г. Красноярск, пр. Свободный, 61 (реконструкция)</t>
  </si>
  <si>
    <t>Устранение аварийной ситуации здания МБОУ СШ № 86, расположенного по адресу: г. Красноярск, ул. Лизы Чайкиной (реконструкция)</t>
  </si>
  <si>
    <t>1 100 мест</t>
  </si>
  <si>
    <t>1 280 мест</t>
  </si>
  <si>
    <t xml:space="preserve">2025 год </t>
  </si>
  <si>
    <t>1 550 мест</t>
  </si>
  <si>
    <t>500 мест</t>
  </si>
  <si>
    <t>540 мест</t>
  </si>
  <si>
    <t>Детский автогородок в жилом районе "Бугач" (проектирование)</t>
  </si>
  <si>
    <t>объект</t>
  </si>
  <si>
    <t>Многофункциональный комплекс спортивного и культурного назначения (строительство)</t>
  </si>
  <si>
    <t>Центр спортивных единоборств в г. Красноярске по адресу: мкр-н Солнечный, пр. 60 лет Образования СССР, 17 (строительство)</t>
  </si>
  <si>
    <t>6 разделительных дорожек длиной 25 м</t>
  </si>
  <si>
    <t>Общественное кладбище на территории Емельяновского района вблизи пос. Индустриальный (проектирование)</t>
  </si>
  <si>
    <t>Ливневая канализация в районе Николаевского проспекта г. Красноярск (строительство)</t>
  </si>
  <si>
    <t>Инженерное сооружение по укреплению склона на участке в районе жилых домов по ул. Дачная,37 - ул. 2-ая Огородная,25 (строительство)</t>
  </si>
  <si>
    <t>152 га</t>
  </si>
  <si>
    <t>2,5 км</t>
  </si>
  <si>
    <t>Инженерное сооружение по укреплению склона горы Вышки вдоль автомобильной дороги по ул. Базайской и жилых домов № 6, 25 по ул. Базайской (проектирование)</t>
  </si>
  <si>
    <t xml:space="preserve">Приобретение жилых помещений в целях их предоставления детям-сиротам и детям, оставшимся без попечения родителей, лицам из числа детей-сирот и детей, оставшихся без попечения родителей </t>
  </si>
  <si>
    <t xml:space="preserve">Приобретение жилых помещений для переселения граждан, проживающих в жилых домах, признанных в установленном порядке аварийными </t>
  </si>
  <si>
    <t xml:space="preserve">Приобретение жилых помещений для обеспечения граждан, состоящих на жилищном учете </t>
  </si>
  <si>
    <t>Жилой дом по ул. Крайняя,12 (строительство)</t>
  </si>
  <si>
    <t>14 628,60 м2</t>
  </si>
  <si>
    <t>Транспортная развязка в микрорайоне «Тихие Зори» (строительство)</t>
  </si>
  <si>
    <t>Строительство автодороги в створе ул. Волочаевской от ул. Дубровинского до ул. Копылова</t>
  </si>
  <si>
    <t xml:space="preserve">Строительство автомобильной дороги в жилом районе "Бугач" </t>
  </si>
  <si>
    <t>Автодорога по ул. Космонавтов от ул. 9 Мая до ул. Ястынская (строительство)</t>
  </si>
  <si>
    <t>Строительство пешеходного перехода в районе дома № 327 по ул. Семафорная</t>
  </si>
  <si>
    <t>Подземный пешеходный переход через ул. Дубровинского в районе площади имени А.П. Чехова (строительство)</t>
  </si>
  <si>
    <t>Реконструкция ул. Дубровинского от ул. Горького до ул. Бограда, 65 (проектирование)</t>
  </si>
  <si>
    <t>Реконструкция ул. Енисейский тракт и ул. Ремесленная в районе кладбище «Бадалык» (проектирование)</t>
  </si>
  <si>
    <t>Реконструкция пр. имени газеты «Красноярский рабочий» от мемориального комплекса «Сибирский каторжный путь» до кольцевой развязки на предмостной площади» (проектирование)</t>
  </si>
  <si>
    <t>Переезд через Северное шоссе в жилом районе «Солонцы-2» в Центральном районе г. Красноярска (строительство)</t>
  </si>
  <si>
    <t>Автомобильная дорога в жилом районе Медицинский городок (проектирование)</t>
  </si>
  <si>
    <t>Пешеходный переход через ул. Дубровинского в районе Центрального парка культуры и отдыха имени А.М. Горького (проектирование)</t>
  </si>
  <si>
    <t>1,1 км</t>
  </si>
  <si>
    <t>1,619 км</t>
  </si>
  <si>
    <t>1,4 км</t>
  </si>
  <si>
    <t>Автомобильная дорога по ул. Судостроительная на участке от жилого дома № 175 до ул. Анатолия Гладкова (строительство)</t>
  </si>
  <si>
    <t>0,458 км</t>
  </si>
  <si>
    <t>0,45 км</t>
  </si>
  <si>
    <t>0,59 км</t>
  </si>
  <si>
    <t>0,7 км</t>
  </si>
  <si>
    <t>2,545 км</t>
  </si>
  <si>
    <t>2,8 км</t>
  </si>
  <si>
    <t>0,91 км</t>
  </si>
  <si>
    <t>0,3 км</t>
  </si>
  <si>
    <t>0,5 км</t>
  </si>
  <si>
    <t>3,0 км</t>
  </si>
  <si>
    <t xml:space="preserve">Строительство участка первой линии метрополитена в г. Красноярске </t>
  </si>
  <si>
    <t xml:space="preserve">2023-2025 годы </t>
  </si>
  <si>
    <t>15 жилых помещений</t>
  </si>
  <si>
    <t>Детский сад VI микрорайон жилого района "Покровский" (проектирование, выполнение работ по строительству)</t>
  </si>
  <si>
    <t>47</t>
  </si>
  <si>
    <t>Реконструкция здания МБУДО "Детская музыкальная школа № 2" по адресу: г. Красноярск, 27 (проектирование)</t>
  </si>
  <si>
    <t>Реконструкция пер. Боготольский от ул. Копылова до ул. Новосибирской</t>
  </si>
  <si>
    <t>49</t>
  </si>
  <si>
    <t>48</t>
  </si>
  <si>
    <t>Приобретение жилых помещений для предоставления гражданам, подлежащим переселению в связи с изъятием недвижимого имущества для муниципальных нужд</t>
  </si>
  <si>
    <t xml:space="preserve">1 жилое помещение </t>
  </si>
  <si>
    <t>1,32 км</t>
  </si>
  <si>
    <t>0,676 км</t>
  </si>
  <si>
    <t>не менее 764 жилых помещений</t>
  </si>
  <si>
    <t>Плановые объемы финансирования на текущий финансовый год и плановый период
(ред.от 17.10.2023)
(тыс.рублей)</t>
  </si>
  <si>
    <t>Детский сад в IV микрорайоне жилого района "Бугач" (проектирование, выполнение работ по строительству)</t>
  </si>
  <si>
    <t>Общеобразовательная школа в 5 мкрн жилого района "Солнечный" (проектирование)</t>
  </si>
  <si>
    <t xml:space="preserve">Общеобразовательная школа в 3 мкрн жилого района "Покровский" (проектирование) </t>
  </si>
  <si>
    <t>Общеобразовательная школа в микрорайоне "Агроуниверситет" (проектирование)</t>
  </si>
  <si>
    <t>Детская школа искусств в микрорайоне "Северный" (проектирование)</t>
  </si>
  <si>
    <t>Строительство автомобильной дороги от ул. Гриболевская по ул. Соколовская на направлении жилого района «Солонцы-2» через ул. Афанасия Тавакова до переезда на Северное шоссе</t>
  </si>
  <si>
    <t>Проезд № 38 «А» от Северного шоссе до проезда № 45 в микрорайоне «Солонцы-2» (проектирование)</t>
  </si>
  <si>
    <t>Проезд № 45 на участке от пересечения проездов № 6 и 38 «А» в микрорайоне «Солонцы-2» (проектирование)</t>
  </si>
  <si>
    <t>Автомобильная дорога в створе от жилого дома № 31 «Ж» по ул. Судостроительная до общеобразовательной школы по ул. Складская, 32 (проектирование)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</si>
  <si>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</si>
  <si>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</si>
  <si>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</si>
  <si>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</si>
  <si>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</si>
  <si>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</si>
  <si>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</si>
  <si>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</si>
  <si>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</si>
  <si>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Автодорога от детского сада в IV микрорайоне жилого района "Бугач" до ул. Калинина (проектирование)</t>
  </si>
  <si>
    <t>0,73 км</t>
  </si>
  <si>
    <t>0,75 км</t>
  </si>
  <si>
    <t>0,55 км</t>
  </si>
  <si>
    <t>4,164 км</t>
  </si>
  <si>
    <t>69 жилых помещений</t>
  </si>
  <si>
    <r>
      <t>Обеспечение сохранности подземных горных выработок в безопасном состоянии на участке первой очереди протяженностью 5,04 км в двухпутном исчислении</t>
    </r>
    <r>
      <rPr>
        <sz val="14"/>
        <color theme="1"/>
        <rFont val="Calibri"/>
        <family val="2"/>
        <charset val="204"/>
        <scheme val="minor"/>
      </rPr>
      <t xml:space="preserve"> </t>
    </r>
  </si>
  <si>
    <t xml:space="preserve">Строительство автодороги в границах ул. Гриболевская - ул. Соколовская - ул. Ольховая - ул. Черемуховая </t>
  </si>
  <si>
    <r>
      <t xml:space="preserve">1,93 км:
</t>
    </r>
    <r>
      <rPr>
        <i/>
        <sz val="16"/>
        <rFont val="Times New Roman"/>
        <family val="1"/>
        <charset val="204"/>
      </rPr>
      <t xml:space="preserve">I,II этап - 0,96 км;
III этап - 0,97 км </t>
    </r>
  </si>
  <si>
    <t>Строительство автодороги пр. Молодежный от дома № 31 до ул. Преображенской (строительство I этапа, проектирование II и III этапов)</t>
  </si>
  <si>
    <r>
      <t xml:space="preserve">0,71 км 
</t>
    </r>
    <r>
      <rPr>
        <i/>
        <sz val="16"/>
        <rFont val="Times New Roman"/>
        <family val="1"/>
        <charset val="204"/>
      </rPr>
      <t>I этап</t>
    </r>
  </si>
  <si>
    <r>
      <t xml:space="preserve">2023 год
</t>
    </r>
    <r>
      <rPr>
        <i/>
        <sz val="16"/>
        <rFont val="Times New Roman"/>
        <family val="1"/>
        <charset val="204"/>
      </rPr>
      <t>I; II этапы;</t>
    </r>
    <r>
      <rPr>
        <sz val="16"/>
        <rFont val="Times New Roman"/>
        <family val="1"/>
        <charset val="204"/>
      </rPr>
      <t xml:space="preserve">
2024 год
</t>
    </r>
    <r>
      <rPr>
        <i/>
        <sz val="16"/>
        <rFont val="Times New Roman"/>
        <family val="1"/>
        <charset val="204"/>
      </rPr>
      <t>III этап</t>
    </r>
  </si>
  <si>
    <r>
      <t xml:space="preserve">2023 год
</t>
    </r>
    <r>
      <rPr>
        <i/>
        <sz val="16"/>
        <rFont val="Times New Roman"/>
        <family val="1"/>
        <charset val="204"/>
      </rPr>
      <t>I этап</t>
    </r>
  </si>
  <si>
    <t>2025 год</t>
  </si>
  <si>
    <t>Строительство автомобильной дороги по ул. Елены Стасовой (проектирование, строительство)</t>
  </si>
  <si>
    <t>Автомобильная дорога по ул. 3-я Пионеров от ул. Красномосковская до нежилого здания по ул. 8 Марта, 26 (проектирование, строительство)</t>
  </si>
  <si>
    <t>Автомобильная дорога от ул. Бограда до ул. Дубровинского (проектирование, строительство)</t>
  </si>
  <si>
    <t xml:space="preserve">Реконструкция автомобильной дороги по ул. Елены Стасовой на участке от ул. Чернышева до Плодово-Ягодной станции (проектирование, строительство) </t>
  </si>
  <si>
    <t>Автомобильная дорога от ул. Ломоносова до ул. Дубровинского (проектирование, строительство)</t>
  </si>
  <si>
    <t>Автомобильная дорога от ул. Деповская до перспективного створа ул. Профсоюзов (проектирование, строительство)</t>
  </si>
  <si>
    <t>Информация по бюджетным ассигнованиям на осуществление капитальных вложений в объекты муниципальной собственности в 2023-2025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</si>
</sst>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[Red]\-#,##0.00\ "/>
    <numFmt numFmtId="165" formatCode="_-* #,##0.00&quot;р.&quot;_-;\-* #,##0.00&quot;р.&quot;_-;_-* &quot;-&quot;??&quot;р.&quot;_-;_-@_-"/>
    <numFmt numFmtId="166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0"/>
      <name val="Arial Cyr"/>
      <charset val="204"/>
    </font>
    <font>
      <sz val="22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164" fontId="7" fillId="0" borderId="0" xfId="0" applyNumberFormat="1" applyFont="1" applyFill="1" applyAlignment="1">
      <alignment wrapText="1"/>
    </xf>
    <xf numFmtId="164" fontId="7" fillId="0" borderId="0" xfId="0" applyNumberFormat="1" applyFont="1" applyFill="1"/>
    <xf numFmtId="49" fontId="7" fillId="0" borderId="0" xfId="0" applyNumberFormat="1" applyFont="1" applyFill="1" applyAlignment="1">
      <alignment horizontal="center"/>
    </xf>
    <xf numFmtId="164" fontId="6" fillId="0" borderId="0" xfId="0" applyNumberFormat="1" applyFont="1" applyFill="1"/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wrapText="1"/>
    </xf>
    <xf numFmtId="164" fontId="4" fillId="0" borderId="0" xfId="0" applyNumberFormat="1" applyFont="1" applyFill="1"/>
    <xf numFmtId="164" fontId="4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/>
    </xf>
    <xf numFmtId="0" fontId="4" fillId="0" borderId="1" xfId="4" applyFont="1" applyFill="1" applyBorder="1" applyAlignment="1">
      <alignment horizontal="left" vertical="center" wrapText="1"/>
    </xf>
    <xf numFmtId="4" fontId="8" fillId="0" borderId="1" xfId="1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0" fontId="4" fillId="0" borderId="1" xfId="6" applyFont="1" applyFill="1" applyBorder="1" applyAlignment="1">
      <alignment horizontal="left" vertical="center" wrapText="1"/>
    </xf>
    <xf numFmtId="4" fontId="4" fillId="0" borderId="1" xfId="7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6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9" fillId="0" borderId="1" xfId="4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6">
    <cellStyle name="Денежный 2" xfId="8"/>
    <cellStyle name="Обычный" xfId="0" builtinId="0"/>
    <cellStyle name="Обычный 2" xfId="9"/>
    <cellStyle name="Обычный 2 2" xfId="10"/>
    <cellStyle name="Обычный 2 3" xfId="11"/>
    <cellStyle name="Обычный 2 3 2 2 2" xfId="1"/>
    <cellStyle name="Обычный 2 3 2 2 2 2" xfId="3"/>
    <cellStyle name="Обычный 2 3 2 2 2 2 2" xfId="4"/>
    <cellStyle name="Обычный 2 3 2 2 2 2 2 2" xfId="6"/>
    <cellStyle name="Обычный 2 3 2 2 2 2 2 2 2 3" xfId="35"/>
    <cellStyle name="Обычный 2 3 2 2 3" xfId="7"/>
    <cellStyle name="Обычный 2 4" xfId="12"/>
    <cellStyle name="Обычный 3" xfId="2"/>
    <cellStyle name="Обычный 3 2" xfId="14"/>
    <cellStyle name="Обычный 3 3" xfId="13"/>
    <cellStyle name="Обычный 4" xfId="15"/>
    <cellStyle name="Обычный 4 2" xfId="16"/>
    <cellStyle name="Обычный 5" xfId="17"/>
    <cellStyle name="Обычный 6" xfId="18"/>
    <cellStyle name="Обычный 6 2" xfId="19"/>
    <cellStyle name="Обычный 7" xfId="20"/>
    <cellStyle name="Обычный 7 2" xfId="21"/>
    <cellStyle name="Обычный 8" xfId="22"/>
    <cellStyle name="Обычный 9" xfId="5"/>
    <cellStyle name="Процентный 2" xfId="23"/>
    <cellStyle name="Процентный 2 2" xfId="24"/>
    <cellStyle name="Процентный 2 3" xfId="25"/>
    <cellStyle name="Процентный 3" xfId="26"/>
    <cellStyle name="Процентный 4" xfId="27"/>
    <cellStyle name="Процентный 5" xfId="28"/>
    <cellStyle name="Финансовый 2" xfId="29"/>
    <cellStyle name="Финансовый 2 2" xfId="30"/>
    <cellStyle name="Финансовый 2 3" xfId="31"/>
    <cellStyle name="Финансовый 3" xfId="32"/>
    <cellStyle name="Финансовый 4" xfId="33"/>
    <cellStyle name="Финансовый 5" xfId="34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view="pageBreakPreview" zoomScale="55" zoomScaleNormal="80" zoomScaleSheetLayoutView="80" workbookViewId="0">
      <selection activeCell="B3" sqref="B3:B4"/>
    </sheetView>
  </sheetViews>
  <sheetFormatPr defaultColWidth="9.140625" defaultRowHeight="20.25" x14ac:dyDescent="0.3"/>
  <cols>
    <col min="1" max="1" width="9" style="3" customWidth="1"/>
    <col min="2" max="2" width="73.42578125" style="9" customWidth="1"/>
    <col min="3" max="3" width="27.28515625" style="2" customWidth="1"/>
    <col min="4" max="4" width="25.28515625" style="2" customWidth="1"/>
    <col min="5" max="5" width="36.28515625" style="2" customWidth="1"/>
    <col min="6" max="6" width="70.5703125" style="1" customWidth="1"/>
    <col min="7" max="7" width="12.5703125" style="1" customWidth="1"/>
    <col min="8" max="8" width="9.140625" style="1"/>
    <col min="9" max="16384" width="9.140625" style="2"/>
  </cols>
  <sheetData>
    <row r="1" spans="1:8" ht="84.75" customHeight="1" x14ac:dyDescent="0.25">
      <c r="A1" s="34" t="s">
        <v>169</v>
      </c>
      <c r="B1" s="34"/>
      <c r="C1" s="34"/>
      <c r="D1" s="34"/>
      <c r="E1" s="34"/>
      <c r="F1" s="2"/>
    </row>
    <row r="2" spans="1:8" x14ac:dyDescent="0.25">
      <c r="A2" s="5"/>
      <c r="B2" s="6"/>
      <c r="C2" s="6"/>
      <c r="D2" s="6"/>
      <c r="E2" s="7" t="s">
        <v>34</v>
      </c>
      <c r="F2" s="2"/>
    </row>
    <row r="3" spans="1:8" s="9" customFormat="1" ht="51.75" customHeight="1" x14ac:dyDescent="0.3">
      <c r="A3" s="35" t="s">
        <v>3</v>
      </c>
      <c r="B3" s="36" t="s">
        <v>2</v>
      </c>
      <c r="C3" s="36" t="s">
        <v>130</v>
      </c>
      <c r="D3" s="36" t="s">
        <v>44</v>
      </c>
      <c r="E3" s="36" t="s">
        <v>52</v>
      </c>
      <c r="F3" s="8"/>
      <c r="G3" s="8"/>
      <c r="H3" s="8"/>
    </row>
    <row r="4" spans="1:8" s="11" customFormat="1" ht="94.5" customHeight="1" x14ac:dyDescent="0.25">
      <c r="A4" s="35"/>
      <c r="B4" s="36"/>
      <c r="C4" s="36"/>
      <c r="D4" s="36"/>
      <c r="E4" s="36"/>
      <c r="F4" s="10"/>
      <c r="G4" s="10"/>
      <c r="H4" s="10"/>
    </row>
    <row r="5" spans="1:8" s="14" customFormat="1" x14ac:dyDescent="0.25">
      <c r="A5" s="12">
        <v>1</v>
      </c>
      <c r="B5" s="33">
        <v>2</v>
      </c>
      <c r="C5" s="33">
        <v>3</v>
      </c>
      <c r="D5" s="33">
        <v>4</v>
      </c>
      <c r="E5" s="33">
        <v>5</v>
      </c>
      <c r="F5" s="13"/>
      <c r="G5" s="13"/>
      <c r="H5" s="13"/>
    </row>
    <row r="6" spans="1:8" s="18" customFormat="1" ht="40.5" x14ac:dyDescent="0.25">
      <c r="A6" s="12"/>
      <c r="B6" s="15" t="s">
        <v>0</v>
      </c>
      <c r="C6" s="16">
        <f>SUM(C7:C64)</f>
        <v>18241094.869999997</v>
      </c>
      <c r="D6" s="33" t="s">
        <v>40</v>
      </c>
      <c r="E6" s="33" t="s">
        <v>40</v>
      </c>
      <c r="F6" s="17"/>
      <c r="G6" s="17"/>
      <c r="H6" s="17"/>
    </row>
    <row r="7" spans="1:8" s="18" customFormat="1" ht="40.5" x14ac:dyDescent="0.25">
      <c r="A7" s="12" t="s">
        <v>1</v>
      </c>
      <c r="B7" s="19" t="s">
        <v>54</v>
      </c>
      <c r="C7" s="20">
        <v>331935.48</v>
      </c>
      <c r="D7" s="21" t="s">
        <v>45</v>
      </c>
      <c r="E7" s="12" t="s">
        <v>35</v>
      </c>
      <c r="F7" s="17"/>
      <c r="G7" s="17"/>
      <c r="H7" s="17"/>
    </row>
    <row r="8" spans="1:8" s="18" customFormat="1" ht="27" customHeight="1" x14ac:dyDescent="0.25">
      <c r="A8" s="12" t="s">
        <v>4</v>
      </c>
      <c r="B8" s="19" t="s">
        <v>58</v>
      </c>
      <c r="C8" s="20">
        <v>101295.88</v>
      </c>
      <c r="D8" s="21" t="s">
        <v>45</v>
      </c>
      <c r="E8" s="12" t="s">
        <v>41</v>
      </c>
      <c r="F8" s="17"/>
      <c r="G8" s="17"/>
      <c r="H8" s="17"/>
    </row>
    <row r="9" spans="1:8" s="18" customFormat="1" ht="40.5" x14ac:dyDescent="0.25">
      <c r="A9" s="12" t="s">
        <v>5</v>
      </c>
      <c r="B9" s="19" t="s">
        <v>131</v>
      </c>
      <c r="C9" s="20">
        <v>578897.11</v>
      </c>
      <c r="D9" s="21" t="s">
        <v>53</v>
      </c>
      <c r="E9" s="12" t="s">
        <v>35</v>
      </c>
      <c r="F9" s="17"/>
      <c r="G9" s="17"/>
      <c r="H9" s="17"/>
    </row>
    <row r="10" spans="1:8" s="18" customFormat="1" ht="60.75" x14ac:dyDescent="0.25">
      <c r="A10" s="12" t="s">
        <v>6</v>
      </c>
      <c r="B10" s="19" t="s">
        <v>119</v>
      </c>
      <c r="C10" s="20">
        <v>389732.57</v>
      </c>
      <c r="D10" s="21" t="s">
        <v>53</v>
      </c>
      <c r="E10" s="12" t="s">
        <v>41</v>
      </c>
      <c r="F10" s="17"/>
      <c r="G10" s="17"/>
      <c r="H10" s="17"/>
    </row>
    <row r="11" spans="1:8" s="18" customFormat="1" ht="40.5" x14ac:dyDescent="0.25">
      <c r="A11" s="12" t="s">
        <v>7</v>
      </c>
      <c r="B11" s="19" t="s">
        <v>59</v>
      </c>
      <c r="C11" s="20">
        <v>1816621.59</v>
      </c>
      <c r="D11" s="21" t="s">
        <v>53</v>
      </c>
      <c r="E11" s="12" t="s">
        <v>68</v>
      </c>
      <c r="F11" s="17"/>
      <c r="G11" s="17"/>
      <c r="H11" s="17"/>
    </row>
    <row r="12" spans="1:8" s="18" customFormat="1" ht="60.75" x14ac:dyDescent="0.25">
      <c r="A12" s="12" t="s">
        <v>8</v>
      </c>
      <c r="B12" s="19" t="s">
        <v>60</v>
      </c>
      <c r="C12" s="20">
        <v>1222880.71</v>
      </c>
      <c r="D12" s="21" t="s">
        <v>53</v>
      </c>
      <c r="E12" s="12" t="s">
        <v>69</v>
      </c>
      <c r="F12" s="17"/>
      <c r="G12" s="17"/>
      <c r="H12" s="17"/>
    </row>
    <row r="13" spans="1:8" s="18" customFormat="1" ht="40.5" x14ac:dyDescent="0.25">
      <c r="A13" s="12" t="s">
        <v>9</v>
      </c>
      <c r="B13" s="19" t="s">
        <v>61</v>
      </c>
      <c r="C13" s="20">
        <f>1881022.88</f>
        <v>1881022.88</v>
      </c>
      <c r="D13" s="21" t="s">
        <v>70</v>
      </c>
      <c r="E13" s="12" t="s">
        <v>68</v>
      </c>
      <c r="F13" s="17"/>
      <c r="G13" s="17"/>
      <c r="H13" s="17"/>
    </row>
    <row r="14" spans="1:8" s="18" customFormat="1" ht="40.5" x14ac:dyDescent="0.25">
      <c r="A14" s="12" t="s">
        <v>10</v>
      </c>
      <c r="B14" s="19" t="s">
        <v>62</v>
      </c>
      <c r="C14" s="20">
        <v>1912680.54</v>
      </c>
      <c r="D14" s="21" t="s">
        <v>70</v>
      </c>
      <c r="E14" s="12" t="s">
        <v>68</v>
      </c>
      <c r="F14" s="17"/>
      <c r="G14" s="17"/>
      <c r="H14" s="17"/>
    </row>
    <row r="15" spans="1:8" s="18" customFormat="1" ht="40.5" x14ac:dyDescent="0.25">
      <c r="A15" s="12" t="s">
        <v>11</v>
      </c>
      <c r="B15" s="19" t="s">
        <v>63</v>
      </c>
      <c r="C15" s="20">
        <v>1197.69</v>
      </c>
      <c r="D15" s="30"/>
      <c r="E15" s="12" t="s">
        <v>71</v>
      </c>
      <c r="F15" s="17"/>
      <c r="G15" s="17"/>
      <c r="H15" s="17"/>
    </row>
    <row r="16" spans="1:8" s="18" customFormat="1" ht="40.5" x14ac:dyDescent="0.25">
      <c r="A16" s="12" t="s">
        <v>12</v>
      </c>
      <c r="B16" s="19" t="s">
        <v>64</v>
      </c>
      <c r="C16" s="20">
        <v>64226.22</v>
      </c>
      <c r="D16" s="30"/>
      <c r="E16" s="12" t="s">
        <v>69</v>
      </c>
      <c r="F16" s="17"/>
      <c r="G16" s="17"/>
      <c r="H16" s="17"/>
    </row>
    <row r="17" spans="1:8" s="18" customFormat="1" ht="40.5" x14ac:dyDescent="0.25">
      <c r="A17" s="12" t="s">
        <v>13</v>
      </c>
      <c r="B17" s="19" t="s">
        <v>132</v>
      </c>
      <c r="C17" s="20">
        <v>2000</v>
      </c>
      <c r="D17" s="30"/>
      <c r="E17" s="12" t="s">
        <v>68</v>
      </c>
      <c r="F17" s="17"/>
      <c r="G17" s="17"/>
      <c r="H17" s="17"/>
    </row>
    <row r="18" spans="1:8" s="18" customFormat="1" ht="40.5" x14ac:dyDescent="0.25">
      <c r="A18" s="12" t="s">
        <v>14</v>
      </c>
      <c r="B18" s="19" t="s">
        <v>133</v>
      </c>
      <c r="C18" s="20">
        <v>2000</v>
      </c>
      <c r="D18" s="30"/>
      <c r="E18" s="12" t="s">
        <v>69</v>
      </c>
      <c r="F18" s="17"/>
      <c r="G18" s="17"/>
      <c r="H18" s="17"/>
    </row>
    <row r="19" spans="1:8" s="18" customFormat="1" ht="40.5" x14ac:dyDescent="0.25">
      <c r="A19" s="12" t="s">
        <v>15</v>
      </c>
      <c r="B19" s="19" t="s">
        <v>134</v>
      </c>
      <c r="C19" s="20">
        <v>2000</v>
      </c>
      <c r="D19" s="30"/>
      <c r="E19" s="12" t="s">
        <v>69</v>
      </c>
      <c r="F19" s="17"/>
      <c r="G19" s="17"/>
      <c r="H19" s="17"/>
    </row>
    <row r="20" spans="1:8" s="18" customFormat="1" ht="40.5" x14ac:dyDescent="0.25">
      <c r="A20" s="12" t="s">
        <v>16</v>
      </c>
      <c r="B20" s="19" t="s">
        <v>65</v>
      </c>
      <c r="C20" s="20">
        <v>382806.57</v>
      </c>
      <c r="D20" s="22" t="s">
        <v>45</v>
      </c>
      <c r="E20" s="12" t="s">
        <v>41</v>
      </c>
      <c r="F20" s="17"/>
      <c r="G20" s="17"/>
      <c r="H20" s="17"/>
    </row>
    <row r="21" spans="1:8" s="18" customFormat="1" ht="60.75" x14ac:dyDescent="0.25">
      <c r="A21" s="12" t="s">
        <v>17</v>
      </c>
      <c r="B21" s="19" t="s">
        <v>66</v>
      </c>
      <c r="C21" s="20">
        <v>128236.18</v>
      </c>
      <c r="D21" s="21" t="s">
        <v>45</v>
      </c>
      <c r="E21" s="12" t="s">
        <v>72</v>
      </c>
      <c r="F21" s="17"/>
      <c r="G21" s="17"/>
      <c r="H21" s="17"/>
    </row>
    <row r="22" spans="1:8" s="18" customFormat="1" ht="60.75" x14ac:dyDescent="0.25">
      <c r="A22" s="12" t="s">
        <v>18</v>
      </c>
      <c r="B22" s="19" t="s">
        <v>67</v>
      </c>
      <c r="C22" s="20">
        <f>217008.1</f>
        <v>217008.1</v>
      </c>
      <c r="D22" s="21" t="s">
        <v>53</v>
      </c>
      <c r="E22" s="12" t="s">
        <v>73</v>
      </c>
      <c r="F22" s="17"/>
      <c r="G22" s="17"/>
      <c r="H22" s="17"/>
    </row>
    <row r="23" spans="1:8" s="18" customFormat="1" ht="40.5" x14ac:dyDescent="0.25">
      <c r="A23" s="12" t="s">
        <v>19</v>
      </c>
      <c r="B23" s="19" t="s">
        <v>74</v>
      </c>
      <c r="C23" s="20">
        <v>16009.4</v>
      </c>
      <c r="D23" s="22"/>
      <c r="E23" s="12" t="s">
        <v>75</v>
      </c>
      <c r="F23" s="17"/>
    </row>
    <row r="24" spans="1:8" s="18" customFormat="1" ht="63.75" customHeight="1" x14ac:dyDescent="0.25">
      <c r="A24" s="12" t="s">
        <v>20</v>
      </c>
      <c r="B24" s="19" t="s">
        <v>121</v>
      </c>
      <c r="C24" s="20">
        <f>3900</f>
        <v>3900</v>
      </c>
      <c r="D24" s="22"/>
      <c r="E24" s="12" t="s">
        <v>75</v>
      </c>
      <c r="F24" s="17"/>
    </row>
    <row r="25" spans="1:8" s="18" customFormat="1" ht="42.75" customHeight="1" x14ac:dyDescent="0.25">
      <c r="A25" s="12" t="s">
        <v>21</v>
      </c>
      <c r="B25" s="19" t="s">
        <v>135</v>
      </c>
      <c r="C25" s="20">
        <v>30000</v>
      </c>
      <c r="D25" s="22"/>
      <c r="E25" s="12" t="s">
        <v>75</v>
      </c>
      <c r="F25" s="17"/>
    </row>
    <row r="26" spans="1:8" s="18" customFormat="1" ht="42" customHeight="1" x14ac:dyDescent="0.25">
      <c r="A26" s="12" t="s">
        <v>22</v>
      </c>
      <c r="B26" s="19" t="s">
        <v>76</v>
      </c>
      <c r="C26" s="20">
        <v>664464.65</v>
      </c>
      <c r="D26" s="22" t="s">
        <v>70</v>
      </c>
      <c r="E26" s="24" t="s">
        <v>78</v>
      </c>
      <c r="F26" s="17"/>
    </row>
    <row r="27" spans="1:8" s="18" customFormat="1" ht="60.75" x14ac:dyDescent="0.25">
      <c r="A27" s="12" t="s">
        <v>23</v>
      </c>
      <c r="B27" s="19" t="s">
        <v>77</v>
      </c>
      <c r="C27" s="20">
        <v>19241.07</v>
      </c>
      <c r="D27" s="22"/>
      <c r="E27" s="12" t="s">
        <v>75</v>
      </c>
      <c r="F27" s="17"/>
    </row>
    <row r="28" spans="1:8" s="18" customFormat="1" ht="60.75" x14ac:dyDescent="0.25">
      <c r="A28" s="12" t="s">
        <v>24</v>
      </c>
      <c r="B28" s="19" t="s">
        <v>79</v>
      </c>
      <c r="C28" s="20">
        <v>25000</v>
      </c>
      <c r="D28" s="21"/>
      <c r="E28" s="12" t="s">
        <v>82</v>
      </c>
      <c r="F28" s="17"/>
      <c r="G28" s="17"/>
      <c r="H28" s="17"/>
    </row>
    <row r="29" spans="1:8" s="18" customFormat="1" ht="40.5" x14ac:dyDescent="0.25">
      <c r="A29" s="12" t="s">
        <v>25</v>
      </c>
      <c r="B29" s="19" t="s">
        <v>80</v>
      </c>
      <c r="C29" s="20">
        <v>148779.98000000001</v>
      </c>
      <c r="D29" s="22" t="s">
        <v>45</v>
      </c>
      <c r="E29" s="12" t="s">
        <v>83</v>
      </c>
      <c r="F29" s="17"/>
    </row>
    <row r="30" spans="1:8" s="18" customFormat="1" ht="60.75" x14ac:dyDescent="0.25">
      <c r="A30" s="12" t="s">
        <v>55</v>
      </c>
      <c r="B30" s="19" t="s">
        <v>81</v>
      </c>
      <c r="C30" s="20">
        <v>240279.3</v>
      </c>
      <c r="D30" s="22"/>
      <c r="E30" s="12" t="s">
        <v>75</v>
      </c>
      <c r="F30" s="17"/>
    </row>
    <row r="31" spans="1:8" s="18" customFormat="1" ht="81" customHeight="1" x14ac:dyDescent="0.25">
      <c r="A31" s="12" t="s">
        <v>26</v>
      </c>
      <c r="B31" s="19" t="s">
        <v>84</v>
      </c>
      <c r="C31" s="20">
        <v>14800</v>
      </c>
      <c r="D31" s="22"/>
      <c r="E31" s="24" t="s">
        <v>75</v>
      </c>
      <c r="F31" s="17"/>
    </row>
    <row r="32" spans="1:8" s="18" customFormat="1" ht="86.25" customHeight="1" x14ac:dyDescent="0.25">
      <c r="A32" s="12" t="s">
        <v>27</v>
      </c>
      <c r="B32" s="19" t="s">
        <v>85</v>
      </c>
      <c r="C32" s="20">
        <v>2235049.17</v>
      </c>
      <c r="D32" s="22" t="s">
        <v>117</v>
      </c>
      <c r="E32" s="24" t="s">
        <v>129</v>
      </c>
      <c r="F32" s="17"/>
    </row>
    <row r="33" spans="1:8" s="18" customFormat="1" ht="63.75" customHeight="1" x14ac:dyDescent="0.25">
      <c r="A33" s="12" t="s">
        <v>28</v>
      </c>
      <c r="B33" s="19" t="s">
        <v>86</v>
      </c>
      <c r="C33" s="20">
        <v>257268.26</v>
      </c>
      <c r="D33" s="22" t="s">
        <v>45</v>
      </c>
      <c r="E33" s="24" t="s">
        <v>154</v>
      </c>
      <c r="F33" s="17"/>
    </row>
    <row r="34" spans="1:8" s="18" customFormat="1" ht="42" customHeight="1" x14ac:dyDescent="0.25">
      <c r="A34" s="12" t="s">
        <v>29</v>
      </c>
      <c r="B34" s="19" t="s">
        <v>87</v>
      </c>
      <c r="C34" s="20">
        <v>48374.720000000001</v>
      </c>
      <c r="D34" s="22" t="s">
        <v>117</v>
      </c>
      <c r="E34" s="24" t="s">
        <v>118</v>
      </c>
      <c r="F34" s="17"/>
    </row>
    <row r="35" spans="1:8" s="18" customFormat="1" ht="85.5" customHeight="1" x14ac:dyDescent="0.25">
      <c r="A35" s="12" t="s">
        <v>56</v>
      </c>
      <c r="B35" s="19" t="s">
        <v>125</v>
      </c>
      <c r="C35" s="20">
        <v>3781.31</v>
      </c>
      <c r="D35" s="22" t="s">
        <v>45</v>
      </c>
      <c r="E35" s="24" t="s">
        <v>126</v>
      </c>
      <c r="F35" s="17"/>
    </row>
    <row r="36" spans="1:8" s="18" customFormat="1" x14ac:dyDescent="0.25">
      <c r="A36" s="12" t="s">
        <v>30</v>
      </c>
      <c r="B36" s="19" t="s">
        <v>88</v>
      </c>
      <c r="C36" s="20">
        <v>429964.32</v>
      </c>
      <c r="D36" s="22" t="s">
        <v>45</v>
      </c>
      <c r="E36" s="24" t="s">
        <v>89</v>
      </c>
      <c r="F36" s="17"/>
    </row>
    <row r="37" spans="1:8" s="18" customFormat="1" ht="60.75" x14ac:dyDescent="0.25">
      <c r="A37" s="12" t="s">
        <v>31</v>
      </c>
      <c r="B37" s="19" t="s">
        <v>158</v>
      </c>
      <c r="C37" s="20">
        <v>100788.77</v>
      </c>
      <c r="D37" s="31" t="s">
        <v>161</v>
      </c>
      <c r="E37" s="24" t="s">
        <v>159</v>
      </c>
      <c r="F37" s="17"/>
    </row>
    <row r="38" spans="1:8" s="18" customFormat="1" ht="81" x14ac:dyDescent="0.25">
      <c r="A38" s="12" t="s">
        <v>32</v>
      </c>
      <c r="B38" s="19" t="s">
        <v>156</v>
      </c>
      <c r="C38" s="20">
        <v>403788.68</v>
      </c>
      <c r="D38" s="31" t="s">
        <v>160</v>
      </c>
      <c r="E38" s="24" t="s">
        <v>157</v>
      </c>
      <c r="F38" s="17"/>
    </row>
    <row r="39" spans="1:8" s="18" customFormat="1" ht="40.5" x14ac:dyDescent="0.25">
      <c r="A39" s="12" t="s">
        <v>33</v>
      </c>
      <c r="B39" s="19" t="s">
        <v>90</v>
      </c>
      <c r="C39" s="20">
        <v>229602.14</v>
      </c>
      <c r="D39" s="22" t="s">
        <v>53</v>
      </c>
      <c r="E39" s="24" t="s">
        <v>102</v>
      </c>
      <c r="F39" s="17"/>
    </row>
    <row r="40" spans="1:8" s="18" customFormat="1" ht="40.5" x14ac:dyDescent="0.25">
      <c r="A40" s="12" t="s">
        <v>36</v>
      </c>
      <c r="B40" s="19" t="s">
        <v>91</v>
      </c>
      <c r="C40" s="20">
        <v>48872.22</v>
      </c>
      <c r="D40" s="21" t="s">
        <v>45</v>
      </c>
      <c r="E40" s="24" t="s">
        <v>103</v>
      </c>
      <c r="F40" s="28"/>
    </row>
    <row r="41" spans="1:8" s="18" customFormat="1" ht="40.5" x14ac:dyDescent="0.25">
      <c r="A41" s="12" t="s">
        <v>37</v>
      </c>
      <c r="B41" s="19" t="s">
        <v>92</v>
      </c>
      <c r="C41" s="20">
        <v>78001.19</v>
      </c>
      <c r="D41" s="21" t="s">
        <v>53</v>
      </c>
      <c r="E41" s="24" t="s">
        <v>104</v>
      </c>
      <c r="F41" s="29"/>
      <c r="G41" s="17"/>
      <c r="H41" s="17"/>
    </row>
    <row r="42" spans="1:8" s="18" customFormat="1" ht="40.5" x14ac:dyDescent="0.25">
      <c r="A42" s="12" t="s">
        <v>38</v>
      </c>
      <c r="B42" s="19" t="s">
        <v>93</v>
      </c>
      <c r="C42" s="20">
        <v>403392.37</v>
      </c>
      <c r="D42" s="21" t="s">
        <v>53</v>
      </c>
      <c r="E42" s="12" t="s">
        <v>127</v>
      </c>
      <c r="F42" s="17"/>
      <c r="G42" s="17"/>
      <c r="H42" s="17"/>
    </row>
    <row r="43" spans="1:8" s="18" customFormat="1" ht="40.5" x14ac:dyDescent="0.25">
      <c r="A43" s="12" t="s">
        <v>39</v>
      </c>
      <c r="B43" s="19" t="s">
        <v>94</v>
      </c>
      <c r="C43" s="20">
        <v>152369.70000000001</v>
      </c>
      <c r="D43" s="21" t="s">
        <v>45</v>
      </c>
      <c r="E43" s="12" t="s">
        <v>75</v>
      </c>
      <c r="F43" s="17"/>
      <c r="G43" s="17"/>
      <c r="H43" s="17"/>
    </row>
    <row r="44" spans="1:8" s="18" customFormat="1" ht="60.75" x14ac:dyDescent="0.25">
      <c r="A44" s="12" t="s">
        <v>42</v>
      </c>
      <c r="B44" s="19" t="s">
        <v>95</v>
      </c>
      <c r="C44" s="25">
        <f>432859.81</f>
        <v>432859.81</v>
      </c>
      <c r="D44" s="21"/>
      <c r="E44" s="12" t="s">
        <v>75</v>
      </c>
      <c r="F44" s="17"/>
      <c r="G44" s="17"/>
      <c r="H44" s="17"/>
    </row>
    <row r="45" spans="1:8" s="18" customFormat="1" ht="60.75" x14ac:dyDescent="0.25">
      <c r="A45" s="12" t="s">
        <v>43</v>
      </c>
      <c r="B45" s="26" t="s">
        <v>105</v>
      </c>
      <c r="C45" s="20">
        <f>123304.43</f>
        <v>123304.43</v>
      </c>
      <c r="D45" s="21" t="s">
        <v>162</v>
      </c>
      <c r="E45" s="12" t="s">
        <v>106</v>
      </c>
      <c r="F45" s="17"/>
      <c r="G45" s="17"/>
      <c r="H45" s="17"/>
    </row>
    <row r="46" spans="1:8" s="18" customFormat="1" ht="40.5" x14ac:dyDescent="0.25">
      <c r="A46" s="12" t="s">
        <v>46</v>
      </c>
      <c r="B46" s="27" t="s">
        <v>96</v>
      </c>
      <c r="C46" s="20">
        <v>13908.7</v>
      </c>
      <c r="D46" s="21"/>
      <c r="E46" s="12" t="s">
        <v>109</v>
      </c>
      <c r="F46" s="17"/>
      <c r="G46" s="17"/>
      <c r="H46" s="17"/>
    </row>
    <row r="47" spans="1:8" s="18" customFormat="1" ht="65.25" customHeight="1" x14ac:dyDescent="0.25">
      <c r="A47" s="12" t="s">
        <v>47</v>
      </c>
      <c r="B47" s="26" t="s">
        <v>97</v>
      </c>
      <c r="C47" s="20">
        <v>4000</v>
      </c>
      <c r="D47" s="21"/>
      <c r="E47" s="12" t="s">
        <v>108</v>
      </c>
      <c r="F47" s="17"/>
      <c r="G47" s="17"/>
      <c r="H47" s="17"/>
    </row>
    <row r="48" spans="1:8" s="18" customFormat="1" ht="81" x14ac:dyDescent="0.25">
      <c r="A48" s="12" t="s">
        <v>48</v>
      </c>
      <c r="B48" s="26" t="s">
        <v>98</v>
      </c>
      <c r="C48" s="20">
        <v>3600</v>
      </c>
      <c r="D48" s="21"/>
      <c r="E48" s="12" t="s">
        <v>107</v>
      </c>
      <c r="F48" s="1"/>
      <c r="G48" s="1"/>
      <c r="H48" s="1"/>
    </row>
    <row r="49" spans="1:8" s="18" customFormat="1" ht="60.75" x14ac:dyDescent="0.25">
      <c r="A49" s="12" t="s">
        <v>49</v>
      </c>
      <c r="B49" s="26" t="s">
        <v>99</v>
      </c>
      <c r="C49" s="20">
        <f>228540.95</f>
        <v>228540.95</v>
      </c>
      <c r="D49" s="21" t="s">
        <v>45</v>
      </c>
      <c r="E49" s="12" t="s">
        <v>110</v>
      </c>
      <c r="F49" s="1"/>
      <c r="G49" s="1"/>
      <c r="H49" s="1"/>
    </row>
    <row r="50" spans="1:8" s="18" customFormat="1" ht="39.75" customHeight="1" x14ac:dyDescent="0.25">
      <c r="A50" s="12" t="s">
        <v>50</v>
      </c>
      <c r="B50" s="26" t="s">
        <v>163</v>
      </c>
      <c r="C50" s="20">
        <v>1589898.99</v>
      </c>
      <c r="D50" s="30"/>
      <c r="E50" s="12" t="s">
        <v>111</v>
      </c>
      <c r="F50" s="1"/>
      <c r="G50" s="1"/>
      <c r="H50" s="1"/>
    </row>
    <row r="51" spans="1:8" s="18" customFormat="1" ht="40.5" x14ac:dyDescent="0.25">
      <c r="A51" s="12" t="s">
        <v>51</v>
      </c>
      <c r="B51" s="26" t="s">
        <v>100</v>
      </c>
      <c r="C51" s="20">
        <v>9000</v>
      </c>
      <c r="D51" s="21"/>
      <c r="E51" s="12" t="s">
        <v>112</v>
      </c>
      <c r="F51" s="1"/>
      <c r="G51" s="1"/>
      <c r="H51" s="1"/>
    </row>
    <row r="52" spans="1:8" s="18" customFormat="1" ht="60.75" x14ac:dyDescent="0.25">
      <c r="A52" s="12" t="s">
        <v>57</v>
      </c>
      <c r="B52" s="26" t="s">
        <v>164</v>
      </c>
      <c r="C52" s="20">
        <v>65300</v>
      </c>
      <c r="D52" s="21"/>
      <c r="E52" s="12" t="s">
        <v>113</v>
      </c>
      <c r="F52" s="1"/>
      <c r="G52" s="1"/>
      <c r="H52" s="1"/>
    </row>
    <row r="53" spans="1:8" s="18" customFormat="1" ht="40.5" x14ac:dyDescent="0.25">
      <c r="A53" s="12" t="s">
        <v>120</v>
      </c>
      <c r="B53" s="26" t="s">
        <v>165</v>
      </c>
      <c r="C53" s="20">
        <v>195000</v>
      </c>
      <c r="D53" s="21"/>
      <c r="E53" s="12" t="s">
        <v>109</v>
      </c>
      <c r="F53" s="1"/>
      <c r="G53" s="1"/>
      <c r="H53" s="1"/>
    </row>
    <row r="54" spans="1:8" ht="40.5" x14ac:dyDescent="0.25">
      <c r="A54" s="12" t="s">
        <v>124</v>
      </c>
      <c r="B54" s="26" t="s">
        <v>167</v>
      </c>
      <c r="C54" s="20">
        <v>92300</v>
      </c>
      <c r="D54" s="21"/>
      <c r="E54" s="12" t="s">
        <v>113</v>
      </c>
    </row>
    <row r="55" spans="1:8" ht="60.75" x14ac:dyDescent="0.25">
      <c r="A55" s="12" t="s">
        <v>123</v>
      </c>
      <c r="B55" s="26" t="s">
        <v>168</v>
      </c>
      <c r="C55" s="20">
        <v>144500</v>
      </c>
      <c r="D55" s="21"/>
      <c r="E55" s="12" t="s">
        <v>114</v>
      </c>
    </row>
    <row r="56" spans="1:8" ht="60.75" x14ac:dyDescent="0.25">
      <c r="A56" s="12" t="s">
        <v>140</v>
      </c>
      <c r="B56" s="26" t="s">
        <v>166</v>
      </c>
      <c r="C56" s="20">
        <f>198743.84</f>
        <v>198743.84</v>
      </c>
      <c r="D56" s="21"/>
      <c r="E56" s="12" t="s">
        <v>115</v>
      </c>
    </row>
    <row r="57" spans="1:8" ht="60.75" x14ac:dyDescent="0.25">
      <c r="A57" s="12" t="s">
        <v>141</v>
      </c>
      <c r="B57" s="26" t="s">
        <v>101</v>
      </c>
      <c r="C57" s="20">
        <v>16800</v>
      </c>
      <c r="D57" s="21"/>
      <c r="E57" s="12" t="s">
        <v>75</v>
      </c>
    </row>
    <row r="58" spans="1:8" ht="40.5" x14ac:dyDescent="0.25">
      <c r="A58" s="12" t="s">
        <v>142</v>
      </c>
      <c r="B58" s="26" t="s">
        <v>122</v>
      </c>
      <c r="C58" s="20">
        <v>15000</v>
      </c>
      <c r="D58" s="21"/>
      <c r="E58" s="12" t="s">
        <v>128</v>
      </c>
    </row>
    <row r="59" spans="1:8" ht="62.25" customHeight="1" x14ac:dyDescent="0.25">
      <c r="A59" s="12" t="s">
        <v>143</v>
      </c>
      <c r="B59" s="26" t="s">
        <v>149</v>
      </c>
      <c r="C59" s="20">
        <f>9770.28</f>
        <v>9770.2800000000007</v>
      </c>
      <c r="D59" s="21"/>
      <c r="E59" s="12" t="s">
        <v>114</v>
      </c>
    </row>
    <row r="60" spans="1:8" ht="84" customHeight="1" x14ac:dyDescent="0.25">
      <c r="A60" s="12" t="s">
        <v>144</v>
      </c>
      <c r="B60" s="26" t="s">
        <v>136</v>
      </c>
      <c r="C60" s="20">
        <f>252520.7</f>
        <v>252520.7</v>
      </c>
      <c r="D60" s="21"/>
      <c r="E60" s="12" t="s">
        <v>153</v>
      </c>
    </row>
    <row r="61" spans="1:8" ht="43.5" customHeight="1" x14ac:dyDescent="0.25">
      <c r="A61" s="12" t="s">
        <v>145</v>
      </c>
      <c r="B61" s="26" t="s">
        <v>137</v>
      </c>
      <c r="C61" s="20">
        <v>10500</v>
      </c>
      <c r="D61" s="21"/>
      <c r="E61" s="12" t="s">
        <v>150</v>
      </c>
    </row>
    <row r="62" spans="1:8" ht="65.25" customHeight="1" x14ac:dyDescent="0.25">
      <c r="A62" s="12" t="s">
        <v>146</v>
      </c>
      <c r="B62" s="26" t="s">
        <v>138</v>
      </c>
      <c r="C62" s="20">
        <v>11250</v>
      </c>
      <c r="D62" s="21"/>
      <c r="E62" s="12" t="s">
        <v>151</v>
      </c>
    </row>
    <row r="63" spans="1:8" ht="84.75" customHeight="1" x14ac:dyDescent="0.25">
      <c r="A63" s="12" t="s">
        <v>147</v>
      </c>
      <c r="B63" s="26" t="s">
        <v>139</v>
      </c>
      <c r="C63" s="20">
        <v>3100</v>
      </c>
      <c r="D63" s="21"/>
      <c r="E63" s="12" t="s">
        <v>152</v>
      </c>
    </row>
    <row r="64" spans="1:8" ht="114" customHeight="1" x14ac:dyDescent="0.25">
      <c r="A64" s="12" t="s">
        <v>148</v>
      </c>
      <c r="B64" s="26" t="s">
        <v>116</v>
      </c>
      <c r="C64" s="20">
        <v>232928.40000000002</v>
      </c>
      <c r="D64" s="21"/>
      <c r="E64" s="32" t="s">
        <v>155</v>
      </c>
    </row>
    <row r="65" spans="1:5" hidden="1" x14ac:dyDescent="0.3"/>
    <row r="66" spans="1:5" s="1" customFormat="1" ht="27.75" x14ac:dyDescent="0.4">
      <c r="A66" s="23"/>
      <c r="B66" s="4"/>
      <c r="C66" s="4"/>
      <c r="D66" s="4"/>
      <c r="E66" s="4"/>
    </row>
    <row r="67" spans="1:5" s="1" customFormat="1" ht="27.75" x14ac:dyDescent="0.4">
      <c r="A67" s="23"/>
      <c r="B67" s="4"/>
      <c r="C67" s="4"/>
      <c r="D67" s="4"/>
      <c r="E67" s="4"/>
    </row>
    <row r="68" spans="1:5" s="1" customFormat="1" ht="27.75" x14ac:dyDescent="0.4">
      <c r="A68" s="23"/>
      <c r="B68" s="4"/>
      <c r="C68" s="4"/>
      <c r="D68" s="4"/>
      <c r="E68" s="4"/>
    </row>
    <row r="69" spans="1:5" s="1" customFormat="1" ht="27.75" x14ac:dyDescent="0.4">
      <c r="A69" s="23"/>
      <c r="B69" s="4"/>
      <c r="C69" s="4"/>
      <c r="D69" s="4"/>
      <c r="E69" s="4"/>
    </row>
    <row r="70" spans="1:5" s="1" customFormat="1" ht="27.75" x14ac:dyDescent="0.4">
      <c r="A70" s="23"/>
      <c r="B70" s="4"/>
      <c r="C70" s="4"/>
      <c r="D70" s="4"/>
      <c r="E70" s="4"/>
    </row>
    <row r="71" spans="1:5" s="1" customFormat="1" ht="27.75" x14ac:dyDescent="0.4">
      <c r="A71" s="23"/>
      <c r="B71" s="4"/>
      <c r="C71" s="4"/>
      <c r="D71" s="4"/>
      <c r="E71" s="4"/>
    </row>
    <row r="72" spans="1:5" s="1" customFormat="1" ht="27.75" x14ac:dyDescent="0.4">
      <c r="A72" s="23"/>
      <c r="B72" s="4"/>
      <c r="C72" s="4"/>
      <c r="D72" s="4"/>
      <c r="E72" s="4"/>
    </row>
    <row r="73" spans="1:5" s="1" customFormat="1" ht="27.75" x14ac:dyDescent="0.4">
      <c r="A73" s="23"/>
      <c r="B73" s="9"/>
      <c r="C73" s="4"/>
      <c r="D73" s="4"/>
      <c r="E73" s="4"/>
    </row>
    <row r="74" spans="1:5" s="1" customFormat="1" ht="27.75" x14ac:dyDescent="0.4">
      <c r="A74" s="23"/>
      <c r="B74" s="9"/>
      <c r="C74" s="4"/>
      <c r="D74" s="4"/>
      <c r="E74" s="4"/>
    </row>
    <row r="75" spans="1:5" s="1" customFormat="1" ht="27.75" x14ac:dyDescent="0.4">
      <c r="A75" s="23"/>
      <c r="B75" s="9"/>
      <c r="C75" s="4"/>
      <c r="D75" s="4"/>
      <c r="E75" s="4"/>
    </row>
    <row r="85" spans="1:5" s="1" customFormat="1" ht="37.5" customHeight="1" x14ac:dyDescent="0.3">
      <c r="A85" s="3"/>
      <c r="B85" s="9"/>
      <c r="C85" s="2"/>
      <c r="D85" s="2"/>
      <c r="E85" s="2"/>
    </row>
  </sheetData>
  <customSheetViews>
    <customSheetView guid="{8FC7744B-F268-4CD9-B0CF-BC85FFCA8847}" scale="55" showPageBreaks="1" fitToPage="1" printArea="1" showAutoFilter="1" hiddenRows="1" view="pageBreakPreview">
      <selection activeCell="F6" sqref="F6"/>
      <pageMargins left="0" right="0" top="0" bottom="0" header="0" footer="0"/>
      <printOptions horizontalCentered="1"/>
      <pageSetup paperSize="9" scale="58" fitToHeight="0" orientation="portrait" r:id="rId1"/>
      <autoFilter ref="A10:C69"/>
    </customSheetView>
  </customSheetViews>
  <mergeCells count="6">
    <mergeCell ref="A1:E1"/>
    <mergeCell ref="A3:A4"/>
    <mergeCell ref="B3:B4"/>
    <mergeCell ref="C3:C4"/>
    <mergeCell ref="D3:D4"/>
    <mergeCell ref="E3:E4"/>
  </mergeCells>
  <printOptions horizontalCentered="1"/>
  <pageMargins left="0" right="0" top="0" bottom="0" header="0" footer="0"/>
  <pageSetup paperSize="9" scale="58" fitToHeight="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9002B22C8B9D4B9060171E74876C04" ma:contentTypeVersion="1" ma:contentTypeDescription="Создание документа." ma:contentTypeScope="" ma:versionID="b1705ff9e00ceb5e863ca253e078275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4336838-8187-46FE-A28D-ADD92C601CAB}"/>
</file>

<file path=customXml/itemProps2.xml><?xml version="1.0" encoding="utf-8"?>
<ds:datastoreItem xmlns:ds="http://schemas.openxmlformats.org/officeDocument/2006/customXml" ds:itemID="{3DF32276-2996-4C6A-8971-1D9730AA8BDB}"/>
</file>

<file path=customXml/itemProps3.xml><?xml version="1.0" encoding="utf-8"?>
<ds:datastoreItem xmlns:ds="http://schemas.openxmlformats.org/officeDocument/2006/customXml" ds:itemID="{8A92DD0D-DD6F-4DE1-A0C9-50875F26F2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17.10.2023</vt:lpstr>
      <vt:lpstr>'17.10.2023'!Заголовки_для_печати</vt:lpstr>
      <vt:lpstr>'17.10.2023'!Область_печати</vt:lpstr>
    </vt:vector>
  </TitlesOfParts>
  <Company>DEPFIN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podlegaeva</dc:creator>
  <cp:lastModifiedBy>Богданов Филипп Владимирович</cp:lastModifiedBy>
  <cp:lastPrinted>2023-10-31T09:36:55Z</cp:lastPrinted>
  <dcterms:created xsi:type="dcterms:W3CDTF">2014-11-10T07:40:36Z</dcterms:created>
  <dcterms:modified xsi:type="dcterms:W3CDTF">2023-10-31T10:51:51Z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0x0101002A9002B22C8B9D4B9060171E74876C04</vt:lpwstr>
  </property>
</Properties>
</file>